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5120" windowHeight="7950" activeTab="4"/>
  </bookViews>
  <sheets>
    <sheet name="1" sheetId="1" r:id="rId1"/>
    <sheet name="2" sheetId="2" r:id="rId2"/>
    <sheet name="3" sheetId="3" r:id="rId3"/>
    <sheet name="4" sheetId="7" r:id="rId4"/>
    <sheet name="5" sheetId="5" r:id="rId5"/>
  </sheets>
  <definedNames>
    <definedName name="OLE_LINK1" localSheetId="3">'4'!#REF!</definedName>
    <definedName name="_xlnm.Print_Area" localSheetId="2">'3'!$A$1:$D$78</definedName>
    <definedName name="_xlnm.Print_Area" localSheetId="3">'4'!$A$1:$E$90</definedName>
  </definedNames>
  <calcPr calcId="125725"/>
</workbook>
</file>

<file path=xl/calcChain.xml><?xml version="1.0" encoding="utf-8"?>
<calcChain xmlns="http://schemas.openxmlformats.org/spreadsheetml/2006/main">
  <c r="E39" i="7"/>
  <c r="E76"/>
  <c r="E72"/>
  <c r="E15"/>
  <c r="E89"/>
  <c r="E87"/>
  <c r="E85"/>
  <c r="E83"/>
  <c r="E81"/>
  <c r="E74"/>
  <c r="E70"/>
  <c r="E69" s="1"/>
  <c r="E68" s="1"/>
  <c r="E59"/>
  <c r="E57"/>
  <c r="E55"/>
  <c r="E53"/>
  <c r="E52"/>
  <c r="E50"/>
  <c r="E48"/>
  <c r="E43"/>
  <c r="E42" s="1"/>
  <c r="E41" s="1"/>
  <c r="E38"/>
  <c r="E32"/>
  <c r="E31" s="1"/>
  <c r="E27"/>
  <c r="E26"/>
  <c r="E25" s="1"/>
  <c r="E24"/>
  <c r="E21"/>
  <c r="E20" s="1"/>
  <c r="E17"/>
  <c r="E11"/>
  <c r="E9"/>
  <c r="E8"/>
  <c r="E7" s="1"/>
  <c r="E35" l="1"/>
  <c r="E34" s="1"/>
  <c r="E36"/>
  <c r="E47"/>
  <c r="E46" s="1"/>
  <c r="E45" s="1"/>
  <c r="E79"/>
  <c r="E78" s="1"/>
  <c r="E65" s="1"/>
  <c r="E67"/>
  <c r="E66" s="1"/>
  <c r="E19"/>
  <c r="E29"/>
  <c r="E30"/>
  <c r="E40"/>
  <c r="E6" l="1"/>
  <c r="D18" i="3" l="1"/>
  <c r="D22"/>
  <c r="D72"/>
  <c r="D77"/>
  <c r="D76"/>
  <c r="D75" s="1"/>
  <c r="D74" s="1"/>
  <c r="D46" l="1"/>
  <c r="E50" i="2"/>
  <c r="E49"/>
  <c r="E78"/>
  <c r="E77" s="1"/>
  <c r="E76" s="1"/>
  <c r="E62"/>
  <c r="E61"/>
  <c r="E56"/>
  <c r="E55" s="1"/>
  <c r="E88"/>
  <c r="E87"/>
  <c r="E86" s="1"/>
  <c r="E73"/>
  <c r="E60" s="1"/>
  <c r="E85" l="1"/>
  <c r="C42" i="1" l="1"/>
  <c r="C24"/>
  <c r="C40"/>
  <c r="C39" s="1"/>
  <c r="C9"/>
  <c r="C8" s="1"/>
  <c r="D52" i="3" l="1"/>
  <c r="D48" s="1"/>
  <c r="D27"/>
  <c r="D24"/>
  <c r="E35" i="2"/>
  <c r="E44"/>
  <c r="E25"/>
  <c r="E82"/>
  <c r="E80" s="1"/>
  <c r="E75"/>
  <c r="E71"/>
  <c r="E67"/>
  <c r="E57"/>
  <c r="E53"/>
  <c r="E52" s="1"/>
  <c r="E42"/>
  <c r="E40"/>
  <c r="E39" s="1"/>
  <c r="E38" s="1"/>
  <c r="E36" s="1"/>
  <c r="E33"/>
  <c r="E32" s="1"/>
  <c r="E31" s="1"/>
  <c r="E30" s="1"/>
  <c r="E29" s="1"/>
  <c r="E28"/>
  <c r="E21"/>
  <c r="E23" s="1"/>
  <c r="E24" s="1"/>
  <c r="E17"/>
  <c r="E18" s="1"/>
  <c r="E15"/>
  <c r="E11"/>
  <c r="E9"/>
  <c r="E8" s="1"/>
  <c r="E19" l="1"/>
  <c r="E81"/>
  <c r="E7"/>
  <c r="E5"/>
  <c r="E4" s="1"/>
  <c r="E70"/>
  <c r="E83"/>
  <c r="D12" i="3" l="1"/>
  <c r="D58"/>
  <c r="E51" i="2" l="1"/>
  <c r="D69" i="3" l="1"/>
  <c r="D68"/>
  <c r="D66"/>
  <c r="D65"/>
  <c r="D64"/>
  <c r="D61"/>
  <c r="D60" s="1"/>
  <c r="D57"/>
  <c r="D4" s="1"/>
  <c r="D50"/>
  <c r="D44"/>
  <c r="D36"/>
  <c r="D32"/>
  <c r="D28"/>
  <c r="D26" s="1"/>
  <c r="D20"/>
  <c r="D19" s="1"/>
  <c r="D16"/>
  <c r="D15"/>
  <c r="D14"/>
  <c r="D10"/>
  <c r="D8"/>
  <c r="D7" s="1"/>
  <c r="D6" s="1"/>
  <c r="D5" s="1"/>
  <c r="D49" l="1"/>
  <c r="C19" i="1" l="1"/>
  <c r="C37" l="1"/>
  <c r="C36" s="1"/>
  <c r="C34"/>
  <c r="C33" s="1"/>
  <c r="C30"/>
  <c r="C27"/>
  <c r="C22"/>
  <c r="C17"/>
  <c r="C16" s="1"/>
  <c r="C14"/>
  <c r="C13" s="1"/>
  <c r="C26" l="1"/>
  <c r="C6" s="1"/>
  <c r="E19"/>
  <c r="D19"/>
  <c r="E17"/>
  <c r="D17"/>
  <c r="E14"/>
  <c r="D14"/>
  <c r="E12"/>
  <c r="D12"/>
  <c r="E9"/>
  <c r="E8" s="1"/>
  <c r="D9"/>
  <c r="D8" s="1"/>
  <c r="D11" l="1"/>
  <c r="D7" s="1"/>
  <c r="D6" s="1"/>
  <c r="E11"/>
  <c r="E7" s="1"/>
  <c r="E6" s="1"/>
</calcChain>
</file>

<file path=xl/sharedStrings.xml><?xml version="1.0" encoding="utf-8"?>
<sst xmlns="http://schemas.openxmlformats.org/spreadsheetml/2006/main" count="653" uniqueCount="241">
  <si>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</si>
  <si>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</si>
  <si>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</si>
  <si>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</si>
  <si>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</si>
  <si>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</si>
  <si>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</si>
  <si>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</si>
  <si>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</si>
  <si>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</si>
  <si>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</si>
  <si>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</si>
  <si>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</si>
  <si>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</si>
  <si>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</si>
  <si>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</si>
  <si>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</si>
  <si>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</si>
  <si>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</si>
  <si>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</si>
  <si>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</si>
  <si>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</si>
  <si>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</si>
  <si>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</si>
  <si>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</si>
  <si>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</si>
  <si>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</si>
  <si>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</si>
  <si>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</si>
  <si>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</si>
  <si>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</si>
  <si>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</si>
  <si>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</si>
  <si>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</si>
  <si>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</si>
  <si>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</si>
  <si>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</si>
  <si>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</si>
  <si>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</si>
  <si>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</si>
  <si>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</si>
  <si>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</si>
  <si>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</si>
  <si>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</si>
  <si>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1 08 04020 01 0000 110</t>
  </si>
  <si>
    <t xml:space="preserve"> 2 00 00000 00 0000 000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</si>
  <si>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</si>
  <si>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</si>
  <si>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</si>
  <si>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</si>
  <si>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</si>
  <si>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</si>
  <si>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</si>
  <si>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</si>
  <si>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</si>
  <si>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</si>
  <si>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</si>
  <si>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</si>
  <si>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</si>
  <si>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</si>
  <si>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</si>
  <si>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1 16 02020 00 0000 140</t>
  </si>
  <si>
    <t xml:space="preserve"> 1 16 02020 02 0000 140</t>
  </si>
  <si>
    <t xml:space="preserve"> 2 02 40014 10 0000 150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</si>
  <si>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</si>
  <si>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</si>
  <si>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</si>
  <si>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</si>
  <si>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2 02 15001 10 0000 150</t>
  </si>
  <si>
    <t>Дотации бюджетам сельских поселений на выравнивание уровня бюджетной обеспеченности</t>
  </si>
  <si>
    <t xml:space="preserve"> 2 02 90054 10 0000 150</t>
  </si>
  <si>
    <t>Прочие безвозмездные поступления в бюджеты сельских поселений от бюджетов муниципальных районов</t>
  </si>
  <si>
    <t>Наименование</t>
  </si>
  <si>
    <t>РзПз</t>
  </si>
  <si>
    <t>ЦС</t>
  </si>
  <si>
    <t>ВР</t>
  </si>
  <si>
    <t>Сумма</t>
  </si>
  <si>
    <t>Общегосударственные вопросы</t>
  </si>
  <si>
    <t>0100</t>
  </si>
  <si>
    <t>Непрограммные расходы</t>
  </si>
  <si>
    <t>99 0 00 00000</t>
  </si>
  <si>
    <t>Функционирование  высшего должностного лица муниципального образования</t>
  </si>
  <si>
    <t>0102</t>
  </si>
  <si>
    <t>Глава муниципального образования</t>
  </si>
  <si>
    <t>99 0 00 02030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</si>
  <si>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</si>
  <si>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</si>
  <si>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0104</t>
  </si>
  <si>
    <t>99 0 00 02040</t>
  </si>
  <si>
    <t>Закупка товаров, работ и услуг для муниципальных нужд</t>
  </si>
  <si>
    <t>Иные бюджетные ассигнования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</si>
  <si>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</si>
  <si>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99 0 00 21950</t>
  </si>
  <si>
    <t>Резервные фонды</t>
  </si>
  <si>
    <t>0111</t>
  </si>
  <si>
    <t>Резервные фонды местных администраций</t>
  </si>
  <si>
    <t>99 0 00 07500</t>
  </si>
  <si>
    <t>Национальная оборона</t>
  </si>
  <si>
    <t>0200</t>
  </si>
  <si>
    <t xml:space="preserve">Мобилизационная и вневойсковая подготовка </t>
  </si>
  <si>
    <t>0203</t>
  </si>
  <si>
    <t>Осуществление первичного воинского учета на территориях, где отсутствуют военные комиссариаты</t>
  </si>
  <si>
    <t>99 0 00 51180</t>
  </si>
  <si>
    <t>Национальная безопасность и правоохранительная деятельность</t>
  </si>
  <si>
    <t>0300</t>
  </si>
  <si>
    <t>Муниципальная программа «Модернизация и реформирование жилищно-коммунального хозяйства сельского поселения Абдрашитовский сельсовет муниципального района  Альшеевский  район Республики Башкортостан»</t>
  </si>
  <si>
    <t>21 0 00 00000</t>
  </si>
  <si>
    <t>Подпрограмма "Муниципальные программы сельских поселений по жилищно-коммунальному хозяйству"</t>
  </si>
  <si>
    <t>21 1 00 00000</t>
  </si>
  <si>
    <t>Основное мероприятие "Обеспечение мер пожарной безопасностина территории населенных пунктов"</t>
  </si>
  <si>
    <t>21 1 04 00000</t>
  </si>
  <si>
    <t>Обеспечение пожарной безопасности</t>
  </si>
  <si>
    <t>0310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</si>
  <si>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</si>
  <si>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21 1 04 74040</t>
  </si>
  <si>
    <t>Национальная экономика</t>
  </si>
  <si>
    <t>0400</t>
  </si>
  <si>
    <t>«Дорожное хозяйство</t>
  </si>
  <si>
    <t>0409</t>
  </si>
  <si>
    <t>(дорожные фонды)»</t>
  </si>
  <si>
    <t>Муниципальная программа «Развитие автомобильных дорог общего пользования местного значения сельского поселения Абдрашитовский  сельсовет муниципального района  Альшеевский  район Республики Башкортостан»</t>
  </si>
  <si>
    <t>20 1 00 00000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</si>
  <si>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</si>
  <si>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20 1 01 00000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</si>
  <si>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</si>
  <si>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20 1 01 03150</t>
  </si>
  <si>
    <t>20 1 01 74040</t>
  </si>
  <si>
    <t>Жилищно-коммунальное хозяйство</t>
  </si>
  <si>
    <t>0500</t>
  </si>
  <si>
    <t>Муниципальные программы сельских поселений по жилищно-коммунальному хозяйству</t>
  </si>
  <si>
    <t>Жилищное хозяйство</t>
  </si>
  <si>
    <t>0501</t>
  </si>
  <si>
    <t>21 1 01 00000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</si>
  <si>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</si>
  <si>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</si>
  <si>
    <t>Коммунальное хозяйство</t>
  </si>
  <si>
    <t>0502</t>
  </si>
  <si>
    <t>Основное мероприятие «Подготовка объектов коммунального хозяйства к работе в осенне-зимний период»</t>
  </si>
  <si>
    <t>21 1 02 00000</t>
  </si>
  <si>
    <t>Мероприятия в области коммунального хозяйства</t>
  </si>
  <si>
    <t>21 1 02 74040</t>
  </si>
  <si>
    <t>Благоустройство</t>
  </si>
  <si>
    <t>0503</t>
  </si>
  <si>
    <t>Основное мероприятие «Повышение степени благоустройства территорий населенных пунктов»</t>
  </si>
  <si>
    <t>21 1 03 00000</t>
  </si>
  <si>
    <t>Мероприятия по благоустройству территорий населенных пунктов</t>
  </si>
  <si>
    <t>21 1 03 06050</t>
  </si>
  <si>
    <t>Организация и содержание мест захоронения</t>
  </si>
  <si>
    <t>21 1 03 06400</t>
  </si>
  <si>
    <t>21 1 03 21950</t>
  </si>
  <si>
    <t>Реализация проектов развития общественной инфраструктуры, основанных на местных инициативах, за счет средств бюджетов</t>
  </si>
  <si>
    <t>21 1 03 S2471</t>
  </si>
  <si>
    <t>21 1 03 74040</t>
  </si>
  <si>
    <t>Другие вопросы в области жилищно-коммунального хозяйства</t>
  </si>
  <si>
    <t>Охрана окружающей среды</t>
  </si>
  <si>
    <t>0600</t>
  </si>
  <si>
    <t>Другие вопросы в области охраны окружающей среды</t>
  </si>
  <si>
    <t>0605</t>
  </si>
  <si>
    <t>99 0 00 74040</t>
  </si>
  <si>
    <t>Социальная политика</t>
  </si>
  <si>
    <t>1000</t>
  </si>
  <si>
    <t>Пенсионное обеспечение</t>
  </si>
  <si>
    <t>1001</t>
  </si>
  <si>
    <t>Иные безвозмездные и безвозвратные перечисления</t>
  </si>
  <si>
    <t>99 0 00 74000</t>
  </si>
  <si>
    <t>Межбюджетные трансферты</t>
  </si>
  <si>
    <t>20 1 04 74040</t>
  </si>
  <si>
    <t>21 1 01 03610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</si>
  <si>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</si>
  <si>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Закупка товаров, работ и услуг для обеспечения государственных (муниципальных) нужд</t>
  </si>
  <si>
    <t xml:space="preserve">Другие вопросы в области охраны окружающей среды </t>
  </si>
  <si>
    <t>Мероприятия в области экологии и природопользования</t>
  </si>
  <si>
    <t>99 0 00 41200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</si>
  <si>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</si>
  <si>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</si>
  <si>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</si>
  <si>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</si>
  <si>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</si>
  <si>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</si>
  <si>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Код бюджетной классификации Российской Федерации</t>
  </si>
  <si>
    <t>Наименование главного администратора источников финансирования дефицита бюджета   поселения</t>
  </si>
  <si>
    <t>Исполнено</t>
  </si>
  <si>
    <t>1. Источники внутреннего финансирования дефицитов бюджетов</t>
  </si>
  <si>
    <t>791 01 05 02 01 10 0000 001</t>
  </si>
  <si>
    <t>Остатки на начало года</t>
  </si>
  <si>
    <t>791 01 05 02 01 10 0000 002</t>
  </si>
  <si>
    <t>Остатки на конец отчетного периода</t>
  </si>
  <si>
    <t>Проведение работ по землеустройству</t>
  </si>
  <si>
    <t>0412</t>
  </si>
  <si>
    <t>17 1 01 03330</t>
  </si>
  <si>
    <t>21 1 02 03560</t>
  </si>
  <si>
    <t>21 1 03 L5767</t>
  </si>
  <si>
    <t>21 1 03 S2472</t>
  </si>
  <si>
    <t>21 1 03 S2473</t>
  </si>
  <si>
    <t xml:space="preserve">Поступления доходов 
в бюджет сельского поселения Шафрановский  сельсовет  муниципального района  Альшеевский район Республики Башкортостан на 2021 год
</t>
  </si>
  <si>
    <t xml:space="preserve"> 1 17 00000 00 0000 000</t>
  </si>
  <si>
    <t>ПРОЧИЕ НЕНАЛОГОВЫЕ ДОХОДЫ</t>
  </si>
  <si>
    <t>Прочие неналоговые доходы</t>
  </si>
  <si>
    <t xml:space="preserve"> 1 17 05000 00 0000 180</t>
  </si>
  <si>
    <t xml:space="preserve"> 1 17 05050 10 0000 180</t>
  </si>
  <si>
    <t>Прочие неналоговые доходы бюджетов сельских поселений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</si>
  <si>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</si>
  <si>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</si>
  <si>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>1 09 04053 10 1000 110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</si>
  <si>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</si>
  <si>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2 02 49999 10 5555 150</t>
  </si>
  <si>
    <t>Прочие межбюджетные трансферты, передаваемые бюджетам сельских поселений на реализацию программ формирования современной городской среды</t>
  </si>
  <si>
    <t xml:space="preserve"> 1 06 00000 00 0000 000</t>
  </si>
  <si>
    <t xml:space="preserve">Распределение бюджетных ассигнований 
сельского поселения  Шафрановский сельсовет муниципального района Альшеевский район Республики Башкортостан  на 2021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</si>
  <si>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Реализация программ формирования современной городской среды</t>
  </si>
  <si>
    <t>21 1 F2 55550</t>
  </si>
  <si>
    <t>Межбюджетные трансферты общего характера муниципальных образований</t>
  </si>
  <si>
    <t>1400</t>
  </si>
  <si>
    <t>Прочие межбюджетные трансферты</t>
  </si>
  <si>
    <t>1403</t>
  </si>
  <si>
    <t>НАЦИОНАЛЬНАЯ ЭКОНОМИКА</t>
  </si>
  <si>
    <t>Ведомственная структура расходов бюджета сельского поселения Шафрановский сельсовет муниципального района Альшеевский район Республики Башкортостан  на 2021 год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</si>
  <si>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</si>
  <si>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</si>
  <si>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</si>
  <si>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Муниципальная программа «Развитие автомобильных дорог общего пользования местного значения сельского поселения Шафрановский сельсовет муниципального района  Альшеевский  район Республики Башкортостан»</t>
  </si>
  <si>
    <t>Капитальные вложения в объекты муниципальной собственности</t>
  </si>
  <si>
    <t>20 1 01 S2400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</si>
  <si>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</si>
  <si>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20 1 01 S2470</t>
  </si>
  <si>
    <t>20 1 01 S2471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</si>
  <si>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</si>
  <si>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20 1 01 S2472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</si>
  <si>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</si>
  <si>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20 1 01 S2473</t>
  </si>
  <si>
    <t>Муниципальная программа «Модернизация и реформирование жилищно-коммунального хозяйства сельского поселения Шафрановский сельсовет муниципального района  Альшеевский  район Республики Башкортостан»</t>
  </si>
  <si>
    <t>Основное мероприятие «Проведение капитального ремонта многоквартирных домов»</t>
  </si>
  <si>
    <t xml:space="preserve">Основное мероприятие </t>
  </si>
  <si>
    <t>21 1 02 00000</t>
  </si>
  <si>
    <t>Мероприятия по жилищно-коммунальному хозяйству</t>
  </si>
  <si>
    <t>Источники  финансирования дефицита бюджета сельского поселения Шафрановский сельсовет муниципального района Альшеевский район  Республики Башкортостан за 2021 год по кодам групп, подгрупп, статей, видов источников финансирования дефицитов бюджетов экономической классификации, относящихся к источникам финансирования дефицитов бюджетов</t>
  </si>
  <si>
    <t xml:space="preserve">ПРИЛОЖЕНИЕ №1
к решению Совета
сельского поселения
№149 от «21»июня 2022 г.
</t>
  </si>
  <si>
    <t xml:space="preserve">ПРИЛОЖЕНИЕ №2
к решению Совета
сельского поселения
 №149   от «21» июня  2022 г.
</t>
  </si>
  <si>
    <t xml:space="preserve">ПРИЛОЖЕНИЕ №3
к решению Совета
сельского поселения
№149  от «21» июня 2022 г.
</t>
  </si>
  <si>
    <t xml:space="preserve">ПРИЛОЖЕНИЕ №4
к решению Совета
сельского поселения
№149 от «21» июня  2022 г.
</t>
  </si>
  <si>
    <t xml:space="preserve">ПРИЛОЖЕНИЕ №5
к решению Совета
сельского поселения
№149 от «21» июня  2022г.
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</si>
</sst>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2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2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/>
    <xf numFmtId="4" fontId="0" fillId="0" borderId="0" xfId="0" applyNumberFormat="1"/>
    <xf numFmtId="0" fontId="5" fillId="0" borderId="11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" fontId="5" fillId="2" borderId="12" xfId="0" applyNumberFormat="1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49" fontId="5" fillId="0" borderId="8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4" fontId="6" fillId="2" borderId="8" xfId="0" applyNumberFormat="1" applyFont="1" applyFill="1" applyBorder="1" applyAlignment="1">
      <alignment horizontal="right" vertical="top" wrapText="1"/>
    </xf>
    <xf numFmtId="0" fontId="5" fillId="0" borderId="7" xfId="0" applyFont="1" applyBorder="1" applyAlignment="1">
      <alignment horizontal="left" vertical="top" wrapText="1"/>
    </xf>
    <xf numFmtId="4" fontId="5" fillId="2" borderId="8" xfId="0" applyNumberFormat="1" applyFont="1" applyFill="1" applyBorder="1" applyAlignment="1">
      <alignment horizontal="right" vertical="top" wrapText="1"/>
    </xf>
    <xf numFmtId="0" fontId="6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horizontal="justify" vertical="top" wrapText="1"/>
    </xf>
    <xf numFmtId="0" fontId="6" fillId="0" borderId="7" xfId="0" applyFont="1" applyBorder="1" applyAlignment="1">
      <alignment vertical="top" wrapText="1"/>
    </xf>
    <xf numFmtId="49" fontId="6" fillId="0" borderId="8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" fontId="6" fillId="2" borderId="11" xfId="0" applyNumberFormat="1" applyFont="1" applyFill="1" applyBorder="1" applyAlignment="1">
      <alignment horizontal="right" vertical="top" wrapText="1"/>
    </xf>
    <xf numFmtId="49" fontId="5" fillId="0" borderId="11" xfId="0" applyNumberFormat="1" applyFont="1" applyBorder="1" applyAlignment="1">
      <alignment horizontal="center" vertical="top" wrapText="1"/>
    </xf>
    <xf numFmtId="4" fontId="5" fillId="2" borderId="11" xfId="0" applyNumberFormat="1" applyFont="1" applyFill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4" fontId="5" fillId="2" borderId="11" xfId="0" applyNumberFormat="1" applyFont="1" applyFill="1" applyBorder="1" applyAlignment="1">
      <alignment vertical="top" wrapText="1"/>
    </xf>
    <xf numFmtId="0" fontId="5" fillId="0" borderId="13" xfId="0" applyFont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" fontId="6" fillId="0" borderId="14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4" fontId="5" fillId="0" borderId="8" xfId="0" applyNumberFormat="1" applyFont="1" applyBorder="1" applyAlignment="1">
      <alignment horizontal="center" vertical="top" wrapText="1"/>
    </xf>
    <xf numFmtId="0" fontId="0" fillId="0" borderId="11" xfId="0" applyBorder="1"/>
    <xf numFmtId="49" fontId="5" fillId="2" borderId="16" xfId="0" applyNumberFormat="1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center" vertical="top" wrapText="1"/>
    </xf>
    <xf numFmtId="4" fontId="7" fillId="2" borderId="8" xfId="0" applyNumberFormat="1" applyFont="1" applyFill="1" applyBorder="1" applyAlignment="1">
      <alignment horizontal="right" vertical="top" wrapText="1"/>
    </xf>
    <xf numFmtId="0" fontId="5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49" fontId="7" fillId="0" borderId="8" xfId="0" applyNumberFormat="1" applyFont="1" applyBorder="1" applyAlignment="1">
      <alignment horizontal="center" vertical="top" wrapText="1"/>
    </xf>
    <xf numFmtId="4" fontId="5" fillId="2" borderId="9" xfId="0" applyNumberFormat="1" applyFont="1" applyFill="1" applyBorder="1" applyAlignment="1">
      <alignment horizontal="right" vertical="top" wrapText="1"/>
    </xf>
    <xf numFmtId="0" fontId="10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4" fontId="10" fillId="0" borderId="8" xfId="0" applyNumberFormat="1" applyFont="1" applyBorder="1" applyAlignment="1">
      <alignment horizontal="right" vertical="center" wrapText="1"/>
    </xf>
    <xf numFmtId="164" fontId="10" fillId="0" borderId="8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center" vertical="top" wrapText="1"/>
    </xf>
    <xf numFmtId="4" fontId="6" fillId="2" borderId="14" xfId="0" applyNumberFormat="1" applyFont="1" applyFill="1" applyBorder="1" applyAlignment="1">
      <alignment horizontal="right" vertical="top" wrapText="1"/>
    </xf>
    <xf numFmtId="49" fontId="5" fillId="2" borderId="16" xfId="0" applyNumberFormat="1" applyFont="1" applyFill="1" applyBorder="1" applyAlignment="1">
      <alignment horizontal="left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left" vertical="top" wrapText="1"/>
    </xf>
    <xf numFmtId="49" fontId="5" fillId="0" borderId="9" xfId="0" applyNumberFormat="1" applyFont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4" fontId="7" fillId="2" borderId="11" xfId="0" applyNumberFormat="1" applyFont="1" applyFill="1" applyBorder="1" applyAlignment="1">
      <alignment horizontal="right" vertical="top" wrapText="1"/>
    </xf>
    <xf numFmtId="0" fontId="1" fillId="0" borderId="8" xfId="0" applyNumberFormat="1" applyFont="1" applyBorder="1" applyAlignment="1">
      <alignment horizontal="center" vertical="top" wrapText="1"/>
    </xf>
    <xf numFmtId="164" fontId="3" fillId="0" borderId="8" xfId="0" applyNumberFormat="1" applyFont="1" applyBorder="1" applyAlignment="1">
      <alignment horizontal="center" vertical="top" wrapText="1"/>
    </xf>
    <xf numFmtId="164" fontId="1" fillId="0" borderId="9" xfId="0" applyNumberFormat="1" applyFont="1" applyFill="1" applyBorder="1" applyAlignment="1">
      <alignment horizontal="center" vertical="top"/>
    </xf>
    <xf numFmtId="164" fontId="2" fillId="0" borderId="8" xfId="0" applyNumberFormat="1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 horizontal="center" vertical="top"/>
    </xf>
    <xf numFmtId="164" fontId="1" fillId="0" borderId="11" xfId="0" applyNumberFormat="1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3" fontId="6" fillId="2" borderId="8" xfId="0" applyNumberFormat="1" applyFont="1" applyFill="1" applyBorder="1" applyAlignment="1">
      <alignment horizontal="right" vertical="top" wrapText="1"/>
    </xf>
    <xf numFmtId="3" fontId="5" fillId="2" borderId="8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3" fontId="6" fillId="2" borderId="22" xfId="0" applyNumberFormat="1" applyFont="1" applyFill="1" applyBorder="1" applyAlignment="1">
      <alignment horizontal="right" vertical="top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6" fillId="0" borderId="8" xfId="0" applyNumberFormat="1" applyFont="1" applyFill="1" applyBorder="1" applyAlignment="1">
      <alignment horizontal="right" vertical="top" wrapText="1"/>
    </xf>
    <xf numFmtId="4" fontId="5" fillId="0" borderId="8" xfId="0" applyNumberFormat="1" applyFont="1" applyFill="1" applyBorder="1" applyAlignment="1">
      <alignment horizontal="right" vertical="top" wrapText="1"/>
    </xf>
    <xf numFmtId="0" fontId="0" fillId="0" borderId="0" xfId="0" applyFill="1"/>
    <xf numFmtId="4" fontId="0" fillId="0" borderId="0" xfId="0" applyNumberFormat="1" applyAlignment="1">
      <alignment wrapText="1"/>
    </xf>
    <xf numFmtId="0" fontId="0" fillId="3" borderId="0" xfId="0" applyFill="1"/>
    <xf numFmtId="0" fontId="6" fillId="0" borderId="18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4" fontId="8" fillId="0" borderId="11" xfId="0" applyNumberFormat="1" applyFont="1" applyBorder="1" applyAlignment="1">
      <alignment horizontal="right" vertical="top" wrapText="1"/>
    </xf>
    <xf numFmtId="4" fontId="7" fillId="0" borderId="11" xfId="0" applyNumberFormat="1" applyFont="1" applyBorder="1" applyAlignment="1">
      <alignment horizontal="right" vertical="top" wrapText="1"/>
    </xf>
    <xf numFmtId="4" fontId="7" fillId="0" borderId="8" xfId="0" applyNumberFormat="1" applyFont="1" applyBorder="1" applyAlignment="1">
      <alignment horizontal="right" vertical="top" wrapText="1"/>
    </xf>
    <xf numFmtId="0" fontId="10" fillId="0" borderId="17" xfId="0" applyFont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right" vertical="top" wrapText="1"/>
    </xf>
    <xf numFmtId="3" fontId="6" fillId="2" borderId="11" xfId="0" applyNumberFormat="1" applyFont="1" applyFill="1" applyBorder="1" applyAlignment="1">
      <alignment horizontal="right" vertical="top" wrapText="1"/>
    </xf>
    <xf numFmtId="3" fontId="5" fillId="2" borderId="11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4" fontId="5" fillId="2" borderId="14" xfId="0" applyNumberFormat="1" applyFont="1" applyFill="1" applyBorder="1" applyAlignment="1">
      <alignment horizontal="right" vertical="top" wrapText="1"/>
    </xf>
    <xf numFmtId="4" fontId="5" fillId="2" borderId="7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4" fontId="6" fillId="2" borderId="14" xfId="0" applyNumberFormat="1" applyFont="1" applyFill="1" applyBorder="1" applyAlignment="1">
      <alignment horizontal="right" vertical="top" wrapText="1"/>
    </xf>
    <xf numFmtId="4" fontId="6" fillId="2" borderId="7" xfId="0" applyNumberFormat="1" applyFont="1" applyFill="1" applyBorder="1" applyAlignment="1">
      <alignment horizontal="right" vertical="top" wrapText="1"/>
    </xf>
    <xf numFmtId="0" fontId="2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4" fontId="7" fillId="0" borderId="14" xfId="0" applyNumberFormat="1" applyFont="1" applyBorder="1" applyAlignment="1">
      <alignment horizontal="right" vertical="top" wrapText="1"/>
    </xf>
    <xf numFmtId="4" fontId="7" fillId="0" borderId="7" xfId="0" applyNumberFormat="1" applyFont="1" applyBorder="1" applyAlignment="1">
      <alignment horizontal="righ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4" fontId="7" fillId="2" borderId="11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="85" zoomScaleNormal="80" zoomScaleSheetLayoutView="85" workbookViewId="0">
      <selection activeCell="B1" sqref="B1:C1"/>
    </sheetView>
  </sheetViews>
  <sheetFormatPr defaultRowHeight="15"/>
  <cols>
    <col min="1" max="1" width="29" customWidth="1"/>
    <col min="2" max="2" width="69.5703125" customWidth="1"/>
    <col min="3" max="3" width="19.140625" style="107" customWidth="1"/>
    <col min="4" max="4" width="0.42578125" hidden="1" customWidth="1"/>
    <col min="5" max="5" width="12.5703125" hidden="1" customWidth="1"/>
    <col min="6" max="6" width="10.85546875" bestFit="1" customWidth="1"/>
    <col min="7" max="8" width="10.42578125" bestFit="1" customWidth="1"/>
  </cols>
  <sheetData>
    <row r="1" spans="1:10" ht="88.9" customHeight="1">
      <c r="A1" s="18"/>
      <c r="B1" s="138" t="s">
        <v>236</v>
      </c>
      <c r="C1" s="138"/>
      <c r="D1" s="131" t="s">
        <v>0</v>
      </c>
      <c r="E1" s="131"/>
    </row>
    <row r="2" spans="1:10" ht="69.75" customHeight="1">
      <c r="A2" s="139" t="s">
        <v>194</v>
      </c>
      <c r="B2" s="139"/>
      <c r="C2" s="139"/>
      <c r="D2" s="17"/>
      <c r="E2" s="16"/>
    </row>
    <row r="3" spans="1:10" ht="18.75" customHeight="1">
      <c r="A3" s="132" t="s">
        <v>1</v>
      </c>
      <c r="B3" s="132" t="s">
        <v>2</v>
      </c>
      <c r="C3" s="134" t="s">
        <v>3</v>
      </c>
      <c r="D3" s="136" t="s">
        <v>3</v>
      </c>
      <c r="E3" s="137"/>
    </row>
    <row r="4" spans="1:10" ht="76.5" customHeight="1">
      <c r="A4" s="133"/>
      <c r="B4" s="133"/>
      <c r="C4" s="135"/>
      <c r="D4" s="1">
        <v>2017</v>
      </c>
      <c r="E4" s="1">
        <v>2018</v>
      </c>
    </row>
    <row r="5" spans="1:10" ht="19.5" thickBot="1">
      <c r="A5" s="110">
        <v>1</v>
      </c>
      <c r="B5" s="3">
        <v>2</v>
      </c>
      <c r="C5" s="102">
        <v>3</v>
      </c>
      <c r="D5" s="3">
        <v>3</v>
      </c>
      <c r="E5" s="3">
        <v>4</v>
      </c>
    </row>
    <row r="6" spans="1:10" ht="21" customHeight="1" thickBot="1">
      <c r="A6" s="4"/>
      <c r="B6" s="5" t="s">
        <v>4</v>
      </c>
      <c r="C6" s="109">
        <f>C8+C13+C17+C19+C22+C24+C26+C30+C36+C39+C42</f>
        <v>16742264.27</v>
      </c>
      <c r="D6" s="6" t="e">
        <f>D7+D19</f>
        <v>#REF!</v>
      </c>
      <c r="E6" s="6" t="e">
        <f>E7+E19</f>
        <v>#REF!</v>
      </c>
      <c r="G6" s="28"/>
    </row>
    <row r="7" spans="1:10" ht="38.25" thickBot="1">
      <c r="A7" s="4" t="s">
        <v>43</v>
      </c>
      <c r="B7" s="5" t="s">
        <v>5</v>
      </c>
      <c r="C7" s="103">
        <v>5135697.9800000004</v>
      </c>
      <c r="D7" s="6" t="e">
        <f>D8+#REF!+D11+D17+#REF!+#REF!+#REF!+#REF!</f>
        <v>#REF!</v>
      </c>
      <c r="E7" s="6" t="e">
        <f>E8+#REF!+E11+E17+#REF!+#REF!+#REF!+#REF!</f>
        <v>#REF!</v>
      </c>
      <c r="H7" s="28"/>
      <c r="J7" s="28"/>
    </row>
    <row r="8" spans="1:10" ht="38.25" thickBot="1">
      <c r="A8" s="4" t="s">
        <v>30</v>
      </c>
      <c r="B8" s="5" t="s">
        <v>6</v>
      </c>
      <c r="C8" s="103">
        <f>C9</f>
        <v>428841.94</v>
      </c>
      <c r="D8" s="6" t="e">
        <f>D9</f>
        <v>#REF!</v>
      </c>
      <c r="E8" s="6" t="e">
        <f>E9</f>
        <v>#REF!</v>
      </c>
      <c r="G8" s="31"/>
    </row>
    <row r="9" spans="1:10" ht="19.5" thickBot="1">
      <c r="A9" s="7" t="s">
        <v>31</v>
      </c>
      <c r="B9" s="8" t="s">
        <v>7</v>
      </c>
      <c r="C9" s="104">
        <f>C10+C12+C11</f>
        <v>428841.94</v>
      </c>
      <c r="D9" s="15" t="e">
        <f>D10+#REF!+#REF!</f>
        <v>#REF!</v>
      </c>
      <c r="E9" s="15" t="e">
        <f>E10+#REF!+#REF!</f>
        <v>#REF!</v>
      </c>
      <c r="G9" s="28"/>
    </row>
    <row r="10" spans="1:10" ht="97.5" customHeight="1" thickBot="1">
      <c r="A10" s="19" t="s">
        <v>32</v>
      </c>
      <c r="B10" s="20" t="s">
        <v>8</v>
      </c>
      <c r="C10" s="104">
        <v>418427.3</v>
      </c>
      <c r="D10" s="9">
        <v>16000</v>
      </c>
      <c r="E10" s="9">
        <v>16000</v>
      </c>
      <c r="H10" s="28"/>
    </row>
    <row r="11" spans="1:10" ht="143.25" customHeight="1" thickBot="1">
      <c r="A11" s="19" t="s">
        <v>33</v>
      </c>
      <c r="B11" s="20" t="s">
        <v>16</v>
      </c>
      <c r="C11" s="104">
        <v>224.39</v>
      </c>
      <c r="D11" s="11">
        <f>D12+D14</f>
        <v>359000</v>
      </c>
      <c r="E11" s="11">
        <f>E12+E14</f>
        <v>359000</v>
      </c>
      <c r="J11" s="28"/>
    </row>
    <row r="12" spans="1:10" ht="63.75" customHeight="1" thickBot="1">
      <c r="A12" s="19" t="s">
        <v>34</v>
      </c>
      <c r="B12" s="20" t="s">
        <v>17</v>
      </c>
      <c r="C12" s="104">
        <v>10190.25</v>
      </c>
      <c r="D12" s="13">
        <f>D13</f>
        <v>9000</v>
      </c>
      <c r="E12" s="13">
        <f>E13</f>
        <v>9000</v>
      </c>
    </row>
    <row r="13" spans="1:10" ht="38.25" thickBot="1">
      <c r="A13" s="10" t="s">
        <v>35</v>
      </c>
      <c r="B13" s="21" t="s">
        <v>18</v>
      </c>
      <c r="C13" s="105">
        <f t="shared" ref="C13:C14" si="0">C14</f>
        <v>134037.79999999999</v>
      </c>
      <c r="D13" s="13">
        <v>9000</v>
      </c>
      <c r="E13" s="13">
        <v>9000</v>
      </c>
    </row>
    <row r="14" spans="1:10" ht="19.5" thickBot="1">
      <c r="A14" s="2" t="s">
        <v>36</v>
      </c>
      <c r="B14" s="12" t="s">
        <v>19</v>
      </c>
      <c r="C14" s="106">
        <f t="shared" si="0"/>
        <v>134037.79999999999</v>
      </c>
      <c r="D14" s="13">
        <f>D15+D16</f>
        <v>350000</v>
      </c>
      <c r="E14" s="13">
        <f>E15+E16</f>
        <v>350000</v>
      </c>
    </row>
    <row r="15" spans="1:10" ht="19.5" thickBot="1">
      <c r="A15" s="2" t="s">
        <v>37</v>
      </c>
      <c r="B15" s="12" t="s">
        <v>19</v>
      </c>
      <c r="C15" s="106">
        <v>134037.79999999999</v>
      </c>
      <c r="D15" s="13">
        <v>145000</v>
      </c>
      <c r="E15" s="13">
        <v>145000</v>
      </c>
    </row>
    <row r="16" spans="1:10" ht="23.25" customHeight="1" thickBot="1">
      <c r="A16" s="10" t="s">
        <v>207</v>
      </c>
      <c r="B16" s="14" t="s">
        <v>9</v>
      </c>
      <c r="C16" s="105">
        <f>C19+C17</f>
        <v>4405298.1000000006</v>
      </c>
      <c r="D16" s="13">
        <v>205000</v>
      </c>
      <c r="E16" s="13">
        <v>205000</v>
      </c>
    </row>
    <row r="17" spans="1:5" ht="19.5" thickBot="1">
      <c r="A17" s="2" t="s">
        <v>38</v>
      </c>
      <c r="B17" s="12" t="s">
        <v>10</v>
      </c>
      <c r="C17" s="106">
        <f>C18</f>
        <v>122962.87</v>
      </c>
      <c r="D17" s="11">
        <f>D18</f>
        <v>9000</v>
      </c>
      <c r="E17" s="11">
        <f>E18</f>
        <v>9000</v>
      </c>
    </row>
    <row r="18" spans="1:5" ht="60" customHeight="1" thickBot="1">
      <c r="A18" s="2" t="s">
        <v>39</v>
      </c>
      <c r="B18" s="12" t="s">
        <v>11</v>
      </c>
      <c r="C18" s="106">
        <v>122962.87</v>
      </c>
      <c r="D18" s="13">
        <v>9000</v>
      </c>
      <c r="E18" s="13">
        <v>9000</v>
      </c>
    </row>
    <row r="19" spans="1:5" ht="23.25" customHeight="1" thickBot="1">
      <c r="A19" s="10" t="s">
        <v>40</v>
      </c>
      <c r="B19" s="14" t="s">
        <v>12</v>
      </c>
      <c r="C19" s="105">
        <f>C20+C21</f>
        <v>4282335.2300000004</v>
      </c>
      <c r="D19" s="11">
        <f>D20+D22+D26</f>
        <v>1309788</v>
      </c>
      <c r="E19" s="11">
        <f>E20+E22+E26</f>
        <v>1296610</v>
      </c>
    </row>
    <row r="20" spans="1:5" ht="18.75" customHeight="1" thickBot="1">
      <c r="A20" s="2" t="s">
        <v>41</v>
      </c>
      <c r="B20" s="12" t="s">
        <v>28</v>
      </c>
      <c r="C20" s="106">
        <v>3742891.68</v>
      </c>
      <c r="D20" s="13">
        <v>747188</v>
      </c>
      <c r="E20" s="13">
        <v>796610</v>
      </c>
    </row>
    <row r="21" spans="1:5" ht="98.25" customHeight="1" thickBot="1">
      <c r="A21" s="2" t="s">
        <v>42</v>
      </c>
      <c r="B21" s="12" t="s">
        <v>29</v>
      </c>
      <c r="C21" s="106">
        <v>539443.55000000005</v>
      </c>
      <c r="D21" s="13"/>
      <c r="E21" s="13"/>
    </row>
    <row r="22" spans="1:5" ht="38.25" thickBot="1">
      <c r="A22" s="10" t="s">
        <v>46</v>
      </c>
      <c r="B22" s="14" t="s">
        <v>13</v>
      </c>
      <c r="C22" s="105">
        <f>C23</f>
        <v>6200</v>
      </c>
      <c r="D22" s="13">
        <v>62600</v>
      </c>
      <c r="E22" s="13">
        <v>0</v>
      </c>
    </row>
    <row r="23" spans="1:5" ht="95.45" customHeight="1" thickBot="1">
      <c r="A23" s="2" t="s">
        <v>44</v>
      </c>
      <c r="B23" s="12" t="s">
        <v>14</v>
      </c>
      <c r="C23" s="106">
        <v>6200</v>
      </c>
      <c r="D23" s="13"/>
      <c r="E23" s="13"/>
    </row>
    <row r="24" spans="1:5" ht="57" thickBot="1">
      <c r="A24" s="10" t="s">
        <v>201</v>
      </c>
      <c r="B24" s="14" t="s">
        <v>202</v>
      </c>
      <c r="C24" s="105">
        <f>C25</f>
        <v>-5212.97</v>
      </c>
      <c r="D24" s="13">
        <v>62600</v>
      </c>
      <c r="E24" s="13">
        <v>0</v>
      </c>
    </row>
    <row r="25" spans="1:5" ht="95.45" customHeight="1" thickBot="1">
      <c r="A25" s="2" t="s">
        <v>203</v>
      </c>
      <c r="B25" s="12" t="s">
        <v>204</v>
      </c>
      <c r="C25" s="106">
        <v>-5212.97</v>
      </c>
      <c r="D25" s="13"/>
      <c r="E25" s="13"/>
    </row>
    <row r="26" spans="1:5" ht="42" customHeight="1" thickBot="1">
      <c r="A26" s="22" t="s">
        <v>47</v>
      </c>
      <c r="B26" s="23" t="s">
        <v>20</v>
      </c>
      <c r="C26" s="105">
        <f>C27</f>
        <v>60774.479999999996</v>
      </c>
      <c r="D26" s="13">
        <v>500000</v>
      </c>
      <c r="E26" s="13">
        <v>500000</v>
      </c>
    </row>
    <row r="27" spans="1:5" ht="114" customHeight="1" thickBot="1">
      <c r="A27" s="24" t="s">
        <v>48</v>
      </c>
      <c r="B27" s="25" t="s">
        <v>21</v>
      </c>
      <c r="C27" s="106">
        <f>C29+C28</f>
        <v>60774.479999999996</v>
      </c>
    </row>
    <row r="28" spans="1:5" ht="112.15" customHeight="1" thickBot="1">
      <c r="A28" s="26" t="s">
        <v>49</v>
      </c>
      <c r="B28" s="25" t="s">
        <v>22</v>
      </c>
      <c r="C28" s="106">
        <v>20258.16</v>
      </c>
    </row>
    <row r="29" spans="1:5" ht="43.5" customHeight="1" thickBot="1">
      <c r="A29" s="26" t="s">
        <v>50</v>
      </c>
      <c r="B29" s="25" t="s">
        <v>23</v>
      </c>
      <c r="C29" s="106">
        <v>40516.32</v>
      </c>
    </row>
    <row r="30" spans="1:5" ht="36.6" customHeight="1" thickBot="1">
      <c r="A30" s="22" t="s">
        <v>51</v>
      </c>
      <c r="B30" s="27" t="s">
        <v>24</v>
      </c>
      <c r="C30" s="105">
        <f t="shared" ref="C30" si="1">C31</f>
        <v>0</v>
      </c>
    </row>
    <row r="31" spans="1:5" ht="34.9" customHeight="1" thickBot="1">
      <c r="A31" s="24" t="s">
        <v>52</v>
      </c>
      <c r="B31" s="26" t="s">
        <v>24</v>
      </c>
      <c r="C31" s="106">
        <v>0</v>
      </c>
    </row>
    <row r="32" spans="1:5" ht="40.15" customHeight="1" thickBot="1">
      <c r="A32" s="26" t="s">
        <v>53</v>
      </c>
      <c r="B32" s="25" t="s">
        <v>25</v>
      </c>
      <c r="C32" s="106">
        <v>0</v>
      </c>
    </row>
    <row r="33" spans="1:7" ht="43.9" customHeight="1" thickBot="1">
      <c r="A33" s="22" t="s">
        <v>54</v>
      </c>
      <c r="B33" s="27" t="s">
        <v>26</v>
      </c>
      <c r="C33" s="105">
        <f>C34</f>
        <v>0</v>
      </c>
    </row>
    <row r="34" spans="1:7" ht="40.9" customHeight="1" thickBot="1">
      <c r="A34" s="24" t="s">
        <v>55</v>
      </c>
      <c r="B34" s="26" t="s">
        <v>26</v>
      </c>
      <c r="C34" s="106">
        <f t="shared" ref="C34" si="2">C35</f>
        <v>0</v>
      </c>
    </row>
    <row r="35" spans="1:7" ht="76.900000000000006" customHeight="1" thickBot="1">
      <c r="A35" s="26" t="s">
        <v>56</v>
      </c>
      <c r="B35" s="25" t="s">
        <v>27</v>
      </c>
      <c r="C35" s="106">
        <v>0</v>
      </c>
    </row>
    <row r="36" spans="1:7" ht="77.25" customHeight="1" thickBot="1">
      <c r="A36" s="22" t="s">
        <v>57</v>
      </c>
      <c r="B36" s="27" t="s">
        <v>66</v>
      </c>
      <c r="C36" s="105">
        <f t="shared" ref="C36:C40" si="3">C37</f>
        <v>2000</v>
      </c>
    </row>
    <row r="37" spans="1:7" ht="77.25" customHeight="1" thickBot="1">
      <c r="A37" s="24" t="s">
        <v>61</v>
      </c>
      <c r="B37" s="26" t="s">
        <v>67</v>
      </c>
      <c r="C37" s="106">
        <f t="shared" si="3"/>
        <v>2000</v>
      </c>
    </row>
    <row r="38" spans="1:7" ht="77.25" customHeight="1" thickBot="1">
      <c r="A38" s="26" t="s">
        <v>62</v>
      </c>
      <c r="B38" s="25" t="s">
        <v>67</v>
      </c>
      <c r="C38" s="106">
        <v>2000</v>
      </c>
    </row>
    <row r="39" spans="1:7" ht="38.25" thickBot="1">
      <c r="A39" s="22" t="s">
        <v>195</v>
      </c>
      <c r="B39" s="27" t="s">
        <v>196</v>
      </c>
      <c r="C39" s="105">
        <f>C40</f>
        <v>103758.63</v>
      </c>
    </row>
    <row r="40" spans="1:7" ht="19.5" thickBot="1">
      <c r="A40" s="24" t="s">
        <v>198</v>
      </c>
      <c r="B40" s="26" t="s">
        <v>197</v>
      </c>
      <c r="C40" s="106">
        <f t="shared" si="3"/>
        <v>103758.63</v>
      </c>
    </row>
    <row r="41" spans="1:7" ht="26.25" customHeight="1" thickBot="1">
      <c r="A41" s="26" t="s">
        <v>199</v>
      </c>
      <c r="B41" s="25" t="s">
        <v>200</v>
      </c>
      <c r="C41" s="106">
        <v>103758.63</v>
      </c>
    </row>
    <row r="42" spans="1:7" ht="21.75" customHeight="1" thickBot="1">
      <c r="A42" s="10" t="s">
        <v>45</v>
      </c>
      <c r="B42" s="14" t="s">
        <v>15</v>
      </c>
      <c r="C42" s="105">
        <f>C43+C44+C45+C46+C47+C48</f>
        <v>11606566.289999999</v>
      </c>
      <c r="G42" s="31"/>
    </row>
    <row r="43" spans="1:7" ht="43.15" customHeight="1" thickBot="1">
      <c r="A43" s="2" t="s">
        <v>68</v>
      </c>
      <c r="B43" s="12" t="s">
        <v>69</v>
      </c>
      <c r="C43" s="106"/>
    </row>
    <row r="44" spans="1:7" ht="96.75" customHeight="1" thickBot="1">
      <c r="A44" s="2" t="s">
        <v>63</v>
      </c>
      <c r="B44" s="2" t="s">
        <v>60</v>
      </c>
      <c r="C44" s="106">
        <v>754749.92</v>
      </c>
    </row>
    <row r="45" spans="1:7" ht="60.75" customHeight="1" thickBot="1">
      <c r="A45" s="2" t="s">
        <v>58</v>
      </c>
      <c r="B45" s="12" t="s">
        <v>64</v>
      </c>
      <c r="C45" s="106">
        <v>384800</v>
      </c>
    </row>
    <row r="46" spans="1:7" ht="43.5" customHeight="1" thickBot="1">
      <c r="A46" s="2" t="s">
        <v>59</v>
      </c>
      <c r="B46" s="12" t="s">
        <v>65</v>
      </c>
      <c r="C46" s="106">
        <v>600000</v>
      </c>
    </row>
    <row r="47" spans="1:7" ht="41.25" customHeight="1" thickBot="1">
      <c r="A47" s="24" t="s">
        <v>70</v>
      </c>
      <c r="B47" s="24" t="s">
        <v>71</v>
      </c>
      <c r="C47" s="108">
        <v>2300634.48</v>
      </c>
    </row>
    <row r="48" spans="1:7" ht="60.75" customHeight="1" thickBot="1">
      <c r="A48" s="2" t="s">
        <v>205</v>
      </c>
      <c r="B48" s="12" t="s">
        <v>206</v>
      </c>
      <c r="C48" s="106">
        <v>7566381.8899999997</v>
      </c>
    </row>
  </sheetData>
  <mergeCells count="7">
    <mergeCell ref="D1:E1"/>
    <mergeCell ref="A3:A4"/>
    <mergeCell ref="B3:B4"/>
    <mergeCell ref="C3:C4"/>
    <mergeCell ref="D3:E3"/>
    <mergeCell ref="B1:C1"/>
    <mergeCell ref="A2:C2"/>
  </mergeCells>
  <pageMargins left="0.76" right="0.19685039370078741" top="0.35433070866141736" bottom="0.23622047244094491" header="0.31496062992125984" footer="0.19685039370078741"/>
  <pageSetup paperSize="9" scale="75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zoomScale="70" zoomScaleNormal="70" workbookViewId="0">
      <selection sqref="A1:E1"/>
    </sheetView>
  </sheetViews>
  <sheetFormatPr defaultRowHeight="15"/>
  <cols>
    <col min="1" max="1" width="57.140625" customWidth="1"/>
    <col min="2" max="2" width="7.85546875" customWidth="1"/>
    <col min="3" max="3" width="19.7109375" customWidth="1"/>
    <col min="4" max="4" width="8.85546875" customWidth="1"/>
    <col min="5" max="5" width="19.140625" customWidth="1"/>
    <col min="6" max="6" width="5.140625" style="113" customWidth="1"/>
    <col min="7" max="7" width="13.7109375" customWidth="1"/>
  </cols>
  <sheetData>
    <row r="1" spans="1:7" ht="85.15" customHeight="1">
      <c r="A1" s="138" t="s">
        <v>237</v>
      </c>
      <c r="B1" s="138"/>
      <c r="C1" s="138"/>
      <c r="D1" s="138"/>
      <c r="E1" s="138"/>
    </row>
    <row r="2" spans="1:7" ht="115.15" customHeight="1" thickBot="1">
      <c r="A2" s="146" t="s">
        <v>208</v>
      </c>
      <c r="B2" s="146"/>
      <c r="C2" s="146"/>
      <c r="D2" s="146"/>
      <c r="E2" s="146"/>
    </row>
    <row r="3" spans="1:7" ht="19.5" thickBot="1">
      <c r="A3" s="32" t="s">
        <v>72</v>
      </c>
      <c r="B3" s="33" t="s">
        <v>73</v>
      </c>
      <c r="C3" s="34" t="s">
        <v>74</v>
      </c>
      <c r="D3" s="34" t="s">
        <v>75</v>
      </c>
      <c r="E3" s="35" t="s">
        <v>76</v>
      </c>
    </row>
    <row r="4" spans="1:7" ht="19.5" thickBot="1">
      <c r="A4" s="88" t="s">
        <v>4</v>
      </c>
      <c r="B4" s="37"/>
      <c r="C4" s="38"/>
      <c r="D4" s="38"/>
      <c r="E4" s="39">
        <f>E5+E21+E28+E35+E49+E75+E80+E85</f>
        <v>16928461.950000003</v>
      </c>
      <c r="G4" s="31"/>
    </row>
    <row r="5" spans="1:7">
      <c r="A5" s="147" t="s">
        <v>77</v>
      </c>
      <c r="B5" s="149" t="s">
        <v>78</v>
      </c>
      <c r="C5" s="151"/>
      <c r="D5" s="142"/>
      <c r="E5" s="153">
        <f>E8+E11+E17</f>
        <v>4495902.41</v>
      </c>
    </row>
    <row r="6" spans="1:7" ht="8.25" customHeight="1" thickBot="1">
      <c r="A6" s="148"/>
      <c r="B6" s="150"/>
      <c r="C6" s="152"/>
      <c r="D6" s="143"/>
      <c r="E6" s="154"/>
    </row>
    <row r="7" spans="1:7" ht="19.5" thickBot="1">
      <c r="A7" s="40" t="s">
        <v>79</v>
      </c>
      <c r="B7" s="37" t="s">
        <v>78</v>
      </c>
      <c r="C7" s="38" t="s">
        <v>80</v>
      </c>
      <c r="D7" s="38"/>
      <c r="E7" s="41">
        <f>E8+E11+E17</f>
        <v>4495902.41</v>
      </c>
    </row>
    <row r="8" spans="1:7" ht="38.25" thickBot="1">
      <c r="A8" s="40" t="s">
        <v>81</v>
      </c>
      <c r="B8" s="37" t="s">
        <v>82</v>
      </c>
      <c r="C8" s="42"/>
      <c r="D8" s="38"/>
      <c r="E8" s="41">
        <f>E9</f>
        <v>1213843.8799999999</v>
      </c>
    </row>
    <row r="9" spans="1:7" ht="19.5" thickBot="1">
      <c r="A9" s="40" t="s">
        <v>83</v>
      </c>
      <c r="B9" s="37" t="s">
        <v>82</v>
      </c>
      <c r="C9" s="38" t="s">
        <v>84</v>
      </c>
      <c r="D9" s="38"/>
      <c r="E9" s="41">
        <f>E10</f>
        <v>1213843.8799999999</v>
      </c>
    </row>
    <row r="10" spans="1:7" ht="75.75" thickBot="1">
      <c r="A10" s="40" t="s">
        <v>85</v>
      </c>
      <c r="B10" s="37" t="s">
        <v>82</v>
      </c>
      <c r="C10" s="38" t="s">
        <v>84</v>
      </c>
      <c r="D10" s="38">
        <v>100</v>
      </c>
      <c r="E10" s="41">
        <v>1213843.8799999999</v>
      </c>
    </row>
    <row r="11" spans="1:7" ht="19.5" thickBot="1">
      <c r="A11" s="40" t="s">
        <v>86</v>
      </c>
      <c r="B11" s="37" t="s">
        <v>87</v>
      </c>
      <c r="C11" s="42"/>
      <c r="D11" s="38"/>
      <c r="E11" s="41">
        <f>E12+E13+E14+E16</f>
        <v>3282058.53</v>
      </c>
    </row>
    <row r="12" spans="1:7" ht="75.75" thickBot="1">
      <c r="A12" s="40" t="s">
        <v>85</v>
      </c>
      <c r="B12" s="37" t="s">
        <v>87</v>
      </c>
      <c r="C12" s="38" t="s">
        <v>88</v>
      </c>
      <c r="D12" s="38">
        <v>100</v>
      </c>
      <c r="E12" s="41">
        <v>2208552.4</v>
      </c>
    </row>
    <row r="13" spans="1:7" ht="38.25" thickBot="1">
      <c r="A13" s="40" t="s">
        <v>89</v>
      </c>
      <c r="B13" s="37" t="s">
        <v>87</v>
      </c>
      <c r="C13" s="38" t="s">
        <v>88</v>
      </c>
      <c r="D13" s="38">
        <v>200</v>
      </c>
      <c r="E13" s="41">
        <v>1024292.13</v>
      </c>
    </row>
    <row r="14" spans="1:7" ht="19.5" thickBot="1">
      <c r="A14" s="40" t="s">
        <v>90</v>
      </c>
      <c r="B14" s="37" t="s">
        <v>87</v>
      </c>
      <c r="C14" s="38" t="s">
        <v>88</v>
      </c>
      <c r="D14" s="38">
        <v>800</v>
      </c>
      <c r="E14" s="41">
        <v>49214</v>
      </c>
    </row>
    <row r="15" spans="1:7" ht="75.75" hidden="1" thickBot="1">
      <c r="A15" s="40" t="s">
        <v>91</v>
      </c>
      <c r="B15" s="37" t="s">
        <v>87</v>
      </c>
      <c r="C15" s="38" t="s">
        <v>92</v>
      </c>
      <c r="D15" s="38"/>
      <c r="E15" s="41">
        <f>E16</f>
        <v>0</v>
      </c>
    </row>
    <row r="16" spans="1:7" ht="38.25" hidden="1" thickBot="1">
      <c r="A16" s="40" t="s">
        <v>89</v>
      </c>
      <c r="B16" s="37" t="s">
        <v>87</v>
      </c>
      <c r="C16" s="38" t="s">
        <v>92</v>
      </c>
      <c r="D16" s="38">
        <v>200</v>
      </c>
      <c r="E16" s="41">
        <v>0</v>
      </c>
    </row>
    <row r="17" spans="1:5" ht="19.5" hidden="1" thickBot="1">
      <c r="A17" s="43" t="s">
        <v>93</v>
      </c>
      <c r="B17" s="37" t="s">
        <v>94</v>
      </c>
      <c r="C17" s="38"/>
      <c r="D17" s="44"/>
      <c r="E17" s="41">
        <f>E20</f>
        <v>0</v>
      </c>
    </row>
    <row r="18" spans="1:5" ht="19.5" hidden="1" thickBot="1">
      <c r="A18" s="40" t="s">
        <v>79</v>
      </c>
      <c r="B18" s="37" t="s">
        <v>94</v>
      </c>
      <c r="C18" s="38" t="s">
        <v>80</v>
      </c>
      <c r="D18" s="44"/>
      <c r="E18" s="41">
        <f>E17</f>
        <v>0</v>
      </c>
    </row>
    <row r="19" spans="1:5" ht="19.5" hidden="1" thickBot="1">
      <c r="A19" s="43" t="s">
        <v>95</v>
      </c>
      <c r="B19" s="37" t="s">
        <v>94</v>
      </c>
      <c r="C19" s="38" t="s">
        <v>96</v>
      </c>
      <c r="D19" s="44"/>
      <c r="E19" s="41">
        <f>E17</f>
        <v>0</v>
      </c>
    </row>
    <row r="20" spans="1:5" ht="19.5" hidden="1" thickBot="1">
      <c r="A20" s="43" t="s">
        <v>90</v>
      </c>
      <c r="B20" s="37" t="s">
        <v>94</v>
      </c>
      <c r="C20" s="38" t="s">
        <v>96</v>
      </c>
      <c r="D20" s="38">
        <v>800</v>
      </c>
      <c r="E20" s="41">
        <v>0</v>
      </c>
    </row>
    <row r="21" spans="1:5" ht="19.5" thickBot="1">
      <c r="A21" s="45" t="s">
        <v>97</v>
      </c>
      <c r="B21" s="46" t="s">
        <v>98</v>
      </c>
      <c r="C21" s="42"/>
      <c r="D21" s="42"/>
      <c r="E21" s="39">
        <f>E26+E27</f>
        <v>384800</v>
      </c>
    </row>
    <row r="22" spans="1:5" ht="19.5" thickBot="1">
      <c r="A22" s="40" t="s">
        <v>79</v>
      </c>
      <c r="B22" s="46"/>
      <c r="C22" s="38" t="s">
        <v>80</v>
      </c>
      <c r="D22" s="42"/>
      <c r="E22" s="39"/>
    </row>
    <row r="23" spans="1:5" ht="19.5" thickBot="1">
      <c r="A23" s="43" t="s">
        <v>99</v>
      </c>
      <c r="B23" s="37" t="s">
        <v>100</v>
      </c>
      <c r="C23" s="38"/>
      <c r="D23" s="38"/>
      <c r="E23" s="41">
        <f>E21</f>
        <v>384800</v>
      </c>
    </row>
    <row r="24" spans="1:5" ht="19.5" thickBot="1">
      <c r="A24" s="43" t="s">
        <v>79</v>
      </c>
      <c r="B24" s="37" t="s">
        <v>100</v>
      </c>
      <c r="C24" s="38" t="s">
        <v>80</v>
      </c>
      <c r="D24" s="38"/>
      <c r="E24" s="41">
        <f>E23</f>
        <v>384800</v>
      </c>
    </row>
    <row r="25" spans="1:5" ht="57" thickBot="1">
      <c r="A25" s="43" t="s">
        <v>101</v>
      </c>
      <c r="B25" s="37" t="s">
        <v>100</v>
      </c>
      <c r="C25" s="38" t="s">
        <v>102</v>
      </c>
      <c r="D25" s="38"/>
      <c r="E25" s="41">
        <f>E26+E27</f>
        <v>384800</v>
      </c>
    </row>
    <row r="26" spans="1:5" ht="75.75" thickBot="1">
      <c r="A26" s="43" t="s">
        <v>85</v>
      </c>
      <c r="B26" s="37" t="s">
        <v>100</v>
      </c>
      <c r="C26" s="38" t="s">
        <v>102</v>
      </c>
      <c r="D26" s="38">
        <v>100</v>
      </c>
      <c r="E26" s="41">
        <v>369800</v>
      </c>
    </row>
    <row r="27" spans="1:5" ht="36" customHeight="1" thickBot="1">
      <c r="A27" s="40" t="s">
        <v>89</v>
      </c>
      <c r="B27" s="37" t="s">
        <v>100</v>
      </c>
      <c r="C27" s="38" t="s">
        <v>102</v>
      </c>
      <c r="D27" s="38">
        <v>200</v>
      </c>
      <c r="E27" s="41">
        <v>15000</v>
      </c>
    </row>
    <row r="28" spans="1:5" ht="38.25" hidden="1" thickBot="1">
      <c r="A28" s="47" t="s">
        <v>103</v>
      </c>
      <c r="B28" s="48" t="s">
        <v>104</v>
      </c>
      <c r="C28" s="49"/>
      <c r="D28" s="49"/>
      <c r="E28" s="50">
        <f>E34</f>
        <v>0</v>
      </c>
    </row>
    <row r="29" spans="1:5" ht="113.25" hidden="1" thickBot="1">
      <c r="A29" s="40" t="s">
        <v>105</v>
      </c>
      <c r="B29" s="51" t="s">
        <v>104</v>
      </c>
      <c r="C29" s="32" t="s">
        <v>106</v>
      </c>
      <c r="D29" s="32"/>
      <c r="E29" s="52">
        <f>E30</f>
        <v>0</v>
      </c>
    </row>
    <row r="30" spans="1:5" ht="57" hidden="1" thickBot="1">
      <c r="A30" s="40" t="s">
        <v>107</v>
      </c>
      <c r="B30" s="51" t="s">
        <v>104</v>
      </c>
      <c r="C30" s="32" t="s">
        <v>108</v>
      </c>
      <c r="D30" s="32"/>
      <c r="E30" s="52">
        <f>E31</f>
        <v>0</v>
      </c>
    </row>
    <row r="31" spans="1:5" ht="57" hidden="1" thickBot="1">
      <c r="A31" s="40" t="s">
        <v>109</v>
      </c>
      <c r="B31" s="51" t="s">
        <v>104</v>
      </c>
      <c r="C31" s="32" t="s">
        <v>110</v>
      </c>
      <c r="D31" s="32"/>
      <c r="E31" s="52">
        <f>E32</f>
        <v>0</v>
      </c>
    </row>
    <row r="32" spans="1:5" ht="19.5" hidden="1" thickBot="1">
      <c r="A32" s="53" t="s">
        <v>111</v>
      </c>
      <c r="B32" s="51" t="s">
        <v>112</v>
      </c>
      <c r="C32" s="32" t="s">
        <v>110</v>
      </c>
      <c r="D32" s="32"/>
      <c r="E32" s="52">
        <f>E33</f>
        <v>0</v>
      </c>
    </row>
    <row r="33" spans="1:5" ht="44.25" hidden="1" customHeight="1" thickBot="1">
      <c r="A33" s="53" t="s">
        <v>113</v>
      </c>
      <c r="B33" s="51" t="s">
        <v>112</v>
      </c>
      <c r="C33" s="32" t="s">
        <v>114</v>
      </c>
      <c r="D33" s="32"/>
      <c r="E33" s="52">
        <f>E34</f>
        <v>0</v>
      </c>
    </row>
    <row r="34" spans="1:5" ht="38.25" hidden="1" thickBot="1">
      <c r="A34" s="54" t="s">
        <v>89</v>
      </c>
      <c r="B34" s="51" t="s">
        <v>112</v>
      </c>
      <c r="C34" s="32" t="s">
        <v>114</v>
      </c>
      <c r="D34" s="32">
        <v>200</v>
      </c>
      <c r="E34" s="55">
        <v>0</v>
      </c>
    </row>
    <row r="35" spans="1:5" ht="19.5" thickBot="1">
      <c r="A35" s="88" t="s">
        <v>115</v>
      </c>
      <c r="B35" s="46" t="s">
        <v>116</v>
      </c>
      <c r="C35" s="42"/>
      <c r="D35" s="38"/>
      <c r="E35" s="39">
        <f>E41+E43+E45+E46+E47+E48</f>
        <v>976866.07000000007</v>
      </c>
    </row>
    <row r="36" spans="1:5" ht="18.75">
      <c r="A36" s="56" t="s">
        <v>117</v>
      </c>
      <c r="B36" s="140" t="s">
        <v>118</v>
      </c>
      <c r="C36" s="142"/>
      <c r="D36" s="142"/>
      <c r="E36" s="144">
        <f>E38</f>
        <v>754749.92</v>
      </c>
    </row>
    <row r="37" spans="1:5" ht="19.5" thickBot="1">
      <c r="A37" s="40" t="s">
        <v>119</v>
      </c>
      <c r="B37" s="141"/>
      <c r="C37" s="143"/>
      <c r="D37" s="143"/>
      <c r="E37" s="145"/>
    </row>
    <row r="38" spans="1:5" ht="88.15" customHeight="1" thickBot="1">
      <c r="A38" s="40" t="s">
        <v>120</v>
      </c>
      <c r="B38" s="37" t="s">
        <v>118</v>
      </c>
      <c r="C38" s="38" t="s">
        <v>121</v>
      </c>
      <c r="D38" s="38"/>
      <c r="E38" s="41">
        <f>E39</f>
        <v>754749.92</v>
      </c>
    </row>
    <row r="39" spans="1:5" ht="64.150000000000006" customHeight="1" thickBot="1">
      <c r="A39" s="40" t="s">
        <v>122</v>
      </c>
      <c r="B39" s="37" t="s">
        <v>118</v>
      </c>
      <c r="C39" s="38" t="s">
        <v>123</v>
      </c>
      <c r="D39" s="38"/>
      <c r="E39" s="41">
        <f>E40</f>
        <v>754749.92</v>
      </c>
    </row>
    <row r="40" spans="1:5" ht="58.15" customHeight="1" thickBot="1">
      <c r="A40" s="40" t="s">
        <v>124</v>
      </c>
      <c r="B40" s="37" t="s">
        <v>118</v>
      </c>
      <c r="C40" s="38" t="s">
        <v>125</v>
      </c>
      <c r="D40" s="38"/>
      <c r="E40" s="41">
        <f>E41</f>
        <v>754749.92</v>
      </c>
    </row>
    <row r="41" spans="1:5" ht="36" customHeight="1" thickBot="1">
      <c r="A41" s="40" t="s">
        <v>89</v>
      </c>
      <c r="B41" s="37" t="s">
        <v>118</v>
      </c>
      <c r="C41" s="38" t="s">
        <v>125</v>
      </c>
      <c r="D41" s="38">
        <v>200</v>
      </c>
      <c r="E41" s="41">
        <v>754749.92</v>
      </c>
    </row>
    <row r="42" spans="1:5" ht="75.75" hidden="1" thickBot="1">
      <c r="A42" s="40" t="s">
        <v>124</v>
      </c>
      <c r="B42" s="37" t="s">
        <v>118</v>
      </c>
      <c r="C42" s="38" t="s">
        <v>126</v>
      </c>
      <c r="D42" s="38"/>
      <c r="E42" s="41">
        <f>E43</f>
        <v>0</v>
      </c>
    </row>
    <row r="43" spans="1:5" ht="38.25" hidden="1" thickBot="1">
      <c r="A43" s="57" t="s">
        <v>89</v>
      </c>
      <c r="B43" s="37" t="s">
        <v>118</v>
      </c>
      <c r="C43" s="38" t="s">
        <v>126</v>
      </c>
      <c r="D43" s="38">
        <v>200</v>
      </c>
      <c r="E43" s="41">
        <v>0</v>
      </c>
    </row>
    <row r="44" spans="1:5" ht="57" hidden="1" thickBot="1">
      <c r="A44" s="57" t="s">
        <v>150</v>
      </c>
      <c r="B44" s="37" t="s">
        <v>118</v>
      </c>
      <c r="C44" s="38" t="s">
        <v>151</v>
      </c>
      <c r="D44" s="38"/>
      <c r="E44" s="41">
        <f>E45</f>
        <v>0</v>
      </c>
    </row>
    <row r="45" spans="1:5" ht="38.25" hidden="1" thickBot="1">
      <c r="A45" s="57" t="s">
        <v>89</v>
      </c>
      <c r="B45" s="37" t="s">
        <v>118</v>
      </c>
      <c r="C45" s="38" t="s">
        <v>151</v>
      </c>
      <c r="D45" s="38">
        <v>200</v>
      </c>
      <c r="E45" s="41">
        <v>0</v>
      </c>
    </row>
    <row r="46" spans="1:5" ht="38.25" hidden="1" thickBot="1">
      <c r="A46" s="57" t="s">
        <v>89</v>
      </c>
      <c r="B46" s="37" t="s">
        <v>118</v>
      </c>
      <c r="C46" s="38" t="s">
        <v>192</v>
      </c>
      <c r="D46" s="38">
        <v>200</v>
      </c>
      <c r="E46" s="41">
        <v>0</v>
      </c>
    </row>
    <row r="47" spans="1:5" ht="38.25" hidden="1" thickBot="1">
      <c r="A47" s="57" t="s">
        <v>89</v>
      </c>
      <c r="B47" s="37" t="s">
        <v>118</v>
      </c>
      <c r="C47" s="38" t="s">
        <v>193</v>
      </c>
      <c r="D47" s="38">
        <v>200</v>
      </c>
      <c r="E47" s="41">
        <v>0</v>
      </c>
    </row>
    <row r="48" spans="1:5" ht="38.25" thickBot="1">
      <c r="A48" s="57" t="s">
        <v>89</v>
      </c>
      <c r="B48" s="37" t="s">
        <v>188</v>
      </c>
      <c r="C48" s="38" t="s">
        <v>189</v>
      </c>
      <c r="D48" s="38">
        <v>200</v>
      </c>
      <c r="E48" s="41">
        <v>222116.15</v>
      </c>
    </row>
    <row r="49" spans="1:6" ht="18.75">
      <c r="A49" s="87" t="s">
        <v>127</v>
      </c>
      <c r="B49" s="89" t="s">
        <v>128</v>
      </c>
      <c r="C49" s="58"/>
      <c r="D49" s="85"/>
      <c r="E49" s="90">
        <f>E54+E58+E59+E63+E65+E66+E68+E69+E72+E74</f>
        <v>10127859.890000001</v>
      </c>
      <c r="F49" s="114"/>
    </row>
    <row r="50" spans="1:6" ht="105.75" customHeight="1">
      <c r="A50" s="97" t="s">
        <v>105</v>
      </c>
      <c r="B50" s="98" t="s">
        <v>128</v>
      </c>
      <c r="C50" s="75" t="s">
        <v>108</v>
      </c>
      <c r="D50" s="75"/>
      <c r="E50" s="78">
        <f>E54+E58+E59+E63+E65+E66+E68+E69+E72+E74</f>
        <v>10127859.890000001</v>
      </c>
    </row>
    <row r="51" spans="1:6" ht="60.75" customHeight="1" thickBot="1">
      <c r="A51" s="40" t="s">
        <v>129</v>
      </c>
      <c r="B51" s="37" t="s">
        <v>128</v>
      </c>
      <c r="C51" s="38" t="s">
        <v>108</v>
      </c>
      <c r="D51" s="38"/>
      <c r="E51" s="41">
        <f>E59+E60</f>
        <v>10109525.449999999</v>
      </c>
    </row>
    <row r="52" spans="1:6" ht="19.5" thickBot="1">
      <c r="A52" s="40" t="s">
        <v>130</v>
      </c>
      <c r="B52" s="37" t="s">
        <v>131</v>
      </c>
      <c r="C52" s="38" t="s">
        <v>132</v>
      </c>
      <c r="D52" s="38"/>
      <c r="E52" s="41">
        <f>E53</f>
        <v>3334.44</v>
      </c>
    </row>
    <row r="53" spans="1:6" ht="75.75" thickBot="1">
      <c r="A53" s="40" t="s">
        <v>133</v>
      </c>
      <c r="B53" s="37" t="s">
        <v>131</v>
      </c>
      <c r="C53" s="38" t="s">
        <v>134</v>
      </c>
      <c r="D53" s="38"/>
      <c r="E53" s="41">
        <f>E54</f>
        <v>3334.44</v>
      </c>
    </row>
    <row r="54" spans="1:6" ht="38.25" thickBot="1">
      <c r="A54" s="40" t="s">
        <v>89</v>
      </c>
      <c r="B54" s="37" t="s">
        <v>131</v>
      </c>
      <c r="C54" s="38" t="s">
        <v>134</v>
      </c>
      <c r="D54" s="38">
        <v>200</v>
      </c>
      <c r="E54" s="41">
        <v>3334.44</v>
      </c>
    </row>
    <row r="55" spans="1:6" ht="19.5" thickBot="1">
      <c r="A55" s="40" t="s">
        <v>135</v>
      </c>
      <c r="B55" s="37" t="s">
        <v>136</v>
      </c>
      <c r="C55" s="38" t="s">
        <v>108</v>
      </c>
      <c r="D55" s="38"/>
      <c r="E55" s="41">
        <f>E56</f>
        <v>1474212.16</v>
      </c>
    </row>
    <row r="56" spans="1:6" ht="57" thickBot="1">
      <c r="A56" s="40" t="s">
        <v>137</v>
      </c>
      <c r="B56" s="37" t="s">
        <v>136</v>
      </c>
      <c r="C56" s="38" t="s">
        <v>138</v>
      </c>
      <c r="D56" s="38"/>
      <c r="E56" s="41">
        <f>E58+E59</f>
        <v>1474212.16</v>
      </c>
    </row>
    <row r="57" spans="1:6" ht="38.25" thickBot="1">
      <c r="A57" s="40" t="s">
        <v>139</v>
      </c>
      <c r="B57" s="37" t="s">
        <v>136</v>
      </c>
      <c r="C57" s="38" t="s">
        <v>140</v>
      </c>
      <c r="D57" s="38"/>
      <c r="E57" s="41">
        <f>E58</f>
        <v>15000</v>
      </c>
    </row>
    <row r="58" spans="1:6" ht="38.25" thickBot="1">
      <c r="A58" s="40" t="s">
        <v>89</v>
      </c>
      <c r="B58" s="37" t="s">
        <v>136</v>
      </c>
      <c r="C58" s="38" t="s">
        <v>140</v>
      </c>
      <c r="D58" s="38">
        <v>200</v>
      </c>
      <c r="E58" s="41">
        <v>15000</v>
      </c>
    </row>
    <row r="59" spans="1:6" ht="38.25" thickBot="1">
      <c r="A59" s="40" t="s">
        <v>89</v>
      </c>
      <c r="B59" s="37" t="s">
        <v>136</v>
      </c>
      <c r="C59" s="38" t="s">
        <v>190</v>
      </c>
      <c r="D59" s="38">
        <v>200</v>
      </c>
      <c r="E59" s="41">
        <v>1459212.16</v>
      </c>
    </row>
    <row r="60" spans="1:6" ht="19.5" thickBot="1">
      <c r="A60" s="40" t="s">
        <v>141</v>
      </c>
      <c r="B60" s="37" t="s">
        <v>142</v>
      </c>
      <c r="C60" s="38"/>
      <c r="D60" s="38"/>
      <c r="E60" s="41">
        <f>E61+E73</f>
        <v>8650313.2899999991</v>
      </c>
      <c r="F60" s="114"/>
    </row>
    <row r="61" spans="1:6" ht="57" thickBot="1">
      <c r="A61" s="40" t="s">
        <v>143</v>
      </c>
      <c r="B61" s="37" t="s">
        <v>142</v>
      </c>
      <c r="C61" s="38" t="s">
        <v>144</v>
      </c>
      <c r="D61" s="38"/>
      <c r="E61" s="41">
        <f>E63+E65+E66+E68+E69+E72</f>
        <v>1083931.3999999999</v>
      </c>
    </row>
    <row r="62" spans="1:6" ht="38.25" thickBot="1">
      <c r="A62" s="40" t="s">
        <v>145</v>
      </c>
      <c r="B62" s="37" t="s">
        <v>142</v>
      </c>
      <c r="C62" s="38" t="s">
        <v>146</v>
      </c>
      <c r="D62" s="38"/>
      <c r="E62" s="41">
        <f>E63+E66</f>
        <v>633931.4</v>
      </c>
    </row>
    <row r="63" spans="1:6" ht="38.25" thickBot="1">
      <c r="A63" s="40" t="s">
        <v>89</v>
      </c>
      <c r="B63" s="37" t="s">
        <v>142</v>
      </c>
      <c r="C63" s="38" t="s">
        <v>146</v>
      </c>
      <c r="D63" s="38">
        <v>200</v>
      </c>
      <c r="E63" s="41">
        <v>630553.93000000005</v>
      </c>
    </row>
    <row r="64" spans="1:6" ht="19.5" thickBot="1">
      <c r="A64" s="59" t="s">
        <v>147</v>
      </c>
      <c r="B64" s="37" t="s">
        <v>142</v>
      </c>
      <c r="C64" s="38" t="s">
        <v>148</v>
      </c>
      <c r="D64" s="38"/>
      <c r="E64" s="41"/>
    </row>
    <row r="65" spans="1:5" ht="38.25" thickBot="1">
      <c r="A65" s="40" t="s">
        <v>89</v>
      </c>
      <c r="B65" s="37" t="s">
        <v>142</v>
      </c>
      <c r="C65" s="38" t="s">
        <v>148</v>
      </c>
      <c r="D65" s="38">
        <v>200</v>
      </c>
      <c r="E65" s="41">
        <v>0</v>
      </c>
    </row>
    <row r="66" spans="1:5" ht="19.5" thickBot="1">
      <c r="A66" s="40" t="s">
        <v>90</v>
      </c>
      <c r="B66" s="37" t="s">
        <v>142</v>
      </c>
      <c r="C66" s="38" t="s">
        <v>146</v>
      </c>
      <c r="D66" s="38">
        <v>800</v>
      </c>
      <c r="E66" s="41">
        <v>3377.47</v>
      </c>
    </row>
    <row r="67" spans="1:5" ht="75.75" thickBot="1">
      <c r="A67" s="57" t="s">
        <v>91</v>
      </c>
      <c r="B67" s="37" t="s">
        <v>142</v>
      </c>
      <c r="C67" s="38" t="s">
        <v>149</v>
      </c>
      <c r="D67" s="38"/>
      <c r="E67" s="41">
        <f>E68</f>
        <v>0</v>
      </c>
    </row>
    <row r="68" spans="1:5" ht="38.25" thickBot="1">
      <c r="A68" s="57" t="s">
        <v>89</v>
      </c>
      <c r="B68" s="37" t="s">
        <v>142</v>
      </c>
      <c r="C68" s="38" t="s">
        <v>149</v>
      </c>
      <c r="D68" s="38">
        <v>200</v>
      </c>
      <c r="E68" s="41">
        <v>0</v>
      </c>
    </row>
    <row r="69" spans="1:5" ht="38.25" thickBot="1">
      <c r="A69" s="57" t="s">
        <v>89</v>
      </c>
      <c r="B69" s="37" t="s">
        <v>142</v>
      </c>
      <c r="C69" s="38" t="s">
        <v>191</v>
      </c>
      <c r="D69" s="38">
        <v>200</v>
      </c>
      <c r="E69" s="41">
        <v>0</v>
      </c>
    </row>
    <row r="70" spans="1:5" ht="58.5" customHeight="1" thickBot="1">
      <c r="A70" s="40" t="s">
        <v>124</v>
      </c>
      <c r="B70" s="37" t="s">
        <v>142</v>
      </c>
      <c r="C70" s="38" t="s">
        <v>152</v>
      </c>
      <c r="D70" s="38"/>
      <c r="E70" s="41">
        <f>E72</f>
        <v>450000</v>
      </c>
    </row>
    <row r="71" spans="1:5" ht="37.5" customHeight="1" thickBot="1">
      <c r="A71" s="57" t="s">
        <v>153</v>
      </c>
      <c r="B71" s="37" t="s">
        <v>142</v>
      </c>
      <c r="C71" s="38" t="s">
        <v>152</v>
      </c>
      <c r="D71" s="38"/>
      <c r="E71" s="41">
        <f>E72</f>
        <v>450000</v>
      </c>
    </row>
    <row r="72" spans="1:5" ht="38.25" thickBot="1">
      <c r="A72" s="40" t="s">
        <v>89</v>
      </c>
      <c r="B72" s="37" t="s">
        <v>142</v>
      </c>
      <c r="C72" s="38" t="s">
        <v>152</v>
      </c>
      <c r="D72" s="38">
        <v>200</v>
      </c>
      <c r="E72" s="41">
        <v>450000</v>
      </c>
    </row>
    <row r="73" spans="1:5" ht="41.25" customHeight="1" thickBot="1">
      <c r="A73" s="57" t="s">
        <v>209</v>
      </c>
      <c r="B73" s="37" t="s">
        <v>142</v>
      </c>
      <c r="C73" s="38" t="s">
        <v>210</v>
      </c>
      <c r="D73" s="38"/>
      <c r="E73" s="41">
        <f>E74</f>
        <v>7566381.8899999997</v>
      </c>
    </row>
    <row r="74" spans="1:5" ht="38.25" thickBot="1">
      <c r="A74" s="57" t="s">
        <v>89</v>
      </c>
      <c r="B74" s="37" t="s">
        <v>142</v>
      </c>
      <c r="C74" s="38" t="s">
        <v>210</v>
      </c>
      <c r="D74" s="38">
        <v>200</v>
      </c>
      <c r="E74" s="41">
        <v>7566381.8899999997</v>
      </c>
    </row>
    <row r="75" spans="1:5" ht="19.5" thickBot="1">
      <c r="A75" s="60" t="s">
        <v>154</v>
      </c>
      <c r="B75" s="46" t="s">
        <v>155</v>
      </c>
      <c r="C75" s="38"/>
      <c r="D75" s="38"/>
      <c r="E75" s="39">
        <f>E77</f>
        <v>135000</v>
      </c>
    </row>
    <row r="76" spans="1:5" ht="19.5" thickBot="1">
      <c r="A76" s="40" t="s">
        <v>79</v>
      </c>
      <c r="B76" s="37" t="s">
        <v>155</v>
      </c>
      <c r="C76" s="38" t="s">
        <v>80</v>
      </c>
      <c r="D76" s="38"/>
      <c r="E76" s="41">
        <f>E77</f>
        <v>135000</v>
      </c>
    </row>
    <row r="77" spans="1:5" ht="38.25" thickBot="1">
      <c r="A77" s="57" t="s">
        <v>156</v>
      </c>
      <c r="B77" s="37" t="s">
        <v>157</v>
      </c>
      <c r="C77" s="38" t="s">
        <v>80</v>
      </c>
      <c r="D77" s="38"/>
      <c r="E77" s="41">
        <f>E78</f>
        <v>135000</v>
      </c>
    </row>
    <row r="78" spans="1:5" ht="78.599999999999994" customHeight="1" thickBot="1">
      <c r="A78" s="61" t="s">
        <v>113</v>
      </c>
      <c r="B78" s="37" t="s">
        <v>157</v>
      </c>
      <c r="C78" s="38" t="s">
        <v>158</v>
      </c>
      <c r="D78" s="38"/>
      <c r="E78" s="41">
        <f>E79</f>
        <v>135000</v>
      </c>
    </row>
    <row r="79" spans="1:5" ht="38.25" thickBot="1">
      <c r="A79" s="40" t="s">
        <v>89</v>
      </c>
      <c r="B79" s="37" t="s">
        <v>157</v>
      </c>
      <c r="C79" s="38" t="s">
        <v>158</v>
      </c>
      <c r="D79" s="38">
        <v>200</v>
      </c>
      <c r="E79" s="41">
        <v>135000</v>
      </c>
    </row>
    <row r="80" spans="1:5" ht="19.5" thickBot="1">
      <c r="A80" s="60" t="s">
        <v>159</v>
      </c>
      <c r="B80" s="46" t="s">
        <v>160</v>
      </c>
      <c r="C80" s="38"/>
      <c r="D80" s="38"/>
      <c r="E80" s="39">
        <f>E82</f>
        <v>55433.58</v>
      </c>
    </row>
    <row r="81" spans="1:5" ht="19.5" thickBot="1">
      <c r="A81" s="40" t="s">
        <v>79</v>
      </c>
      <c r="B81" s="37" t="s">
        <v>160</v>
      </c>
      <c r="C81" s="38" t="s">
        <v>80</v>
      </c>
      <c r="D81" s="38"/>
      <c r="E81" s="41">
        <f>E82</f>
        <v>55433.58</v>
      </c>
    </row>
    <row r="82" spans="1:5" ht="19.5" thickBot="1">
      <c r="A82" s="57" t="s">
        <v>161</v>
      </c>
      <c r="B82" s="37" t="s">
        <v>162</v>
      </c>
      <c r="C82" s="38" t="s">
        <v>80</v>
      </c>
      <c r="D82" s="38"/>
      <c r="E82" s="41">
        <f>E84</f>
        <v>55433.58</v>
      </c>
    </row>
    <row r="83" spans="1:5" ht="38.25" thickBot="1">
      <c r="A83" s="62" t="s">
        <v>163</v>
      </c>
      <c r="B83" s="51">
        <v>1001</v>
      </c>
      <c r="C83" s="86" t="s">
        <v>164</v>
      </c>
      <c r="D83" s="32"/>
      <c r="E83" s="52">
        <f>E82</f>
        <v>55433.58</v>
      </c>
    </row>
    <row r="84" spans="1:5" ht="19.5" thickBot="1">
      <c r="A84" s="62" t="s">
        <v>165</v>
      </c>
      <c r="B84" s="51">
        <v>1001</v>
      </c>
      <c r="C84" s="32" t="s">
        <v>164</v>
      </c>
      <c r="D84" s="32">
        <v>500</v>
      </c>
      <c r="E84" s="52">
        <v>55433.58</v>
      </c>
    </row>
    <row r="85" spans="1:5" ht="26.25" customHeight="1" thickBot="1">
      <c r="A85" s="60" t="s">
        <v>211</v>
      </c>
      <c r="B85" s="46" t="s">
        <v>212</v>
      </c>
      <c r="C85" s="38"/>
      <c r="D85" s="38"/>
      <c r="E85" s="111">
        <f>E87</f>
        <v>752600</v>
      </c>
    </row>
    <row r="86" spans="1:5" ht="20.25" customHeight="1" thickBot="1">
      <c r="A86" s="40" t="s">
        <v>213</v>
      </c>
      <c r="B86" s="37" t="s">
        <v>214</v>
      </c>
      <c r="C86" s="38"/>
      <c r="D86" s="38"/>
      <c r="E86" s="112">
        <f>E87</f>
        <v>752600</v>
      </c>
    </row>
    <row r="87" spans="1:5" ht="19.5" thickBot="1">
      <c r="A87" s="57" t="s">
        <v>79</v>
      </c>
      <c r="B87" s="37" t="s">
        <v>212</v>
      </c>
      <c r="C87" s="38" t="s">
        <v>80</v>
      </c>
      <c r="D87" s="38"/>
      <c r="E87" s="112">
        <f>E89</f>
        <v>752600</v>
      </c>
    </row>
    <row r="88" spans="1:5" ht="38.25" thickBot="1">
      <c r="A88" s="61" t="s">
        <v>163</v>
      </c>
      <c r="B88" s="37" t="s">
        <v>214</v>
      </c>
      <c r="C88" s="38" t="s">
        <v>164</v>
      </c>
      <c r="D88" s="38"/>
      <c r="E88" s="112">
        <f>E89</f>
        <v>752600</v>
      </c>
    </row>
    <row r="89" spans="1:5" ht="19.5" thickBot="1">
      <c r="A89" s="40" t="s">
        <v>165</v>
      </c>
      <c r="B89" s="37" t="s">
        <v>214</v>
      </c>
      <c r="C89" s="38" t="s">
        <v>164</v>
      </c>
      <c r="D89" s="38">
        <v>500</v>
      </c>
      <c r="E89" s="112">
        <v>752600</v>
      </c>
    </row>
  </sheetData>
  <mergeCells count="11">
    <mergeCell ref="B36:B37"/>
    <mergeCell ref="C36:C37"/>
    <mergeCell ref="D36:D37"/>
    <mergeCell ref="E36:E37"/>
    <mergeCell ref="A1:E1"/>
    <mergeCell ref="A2:E2"/>
    <mergeCell ref="A5:A6"/>
    <mergeCell ref="B5:B6"/>
    <mergeCell ref="C5:C6"/>
    <mergeCell ref="D5:D6"/>
    <mergeCell ref="E5:E6"/>
  </mergeCells>
  <pageMargins left="0.99" right="0.16" top="0.4" bottom="0.24" header="0.31496062992125984" footer="0.24"/>
  <pageSetup paperSize="9" scale="7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view="pageBreakPreview" zoomScale="85" zoomScaleNormal="80" zoomScaleSheetLayoutView="85" workbookViewId="0">
      <selection sqref="A1:D1"/>
    </sheetView>
  </sheetViews>
  <sheetFormatPr defaultRowHeight="15"/>
  <cols>
    <col min="1" max="1" width="73.5703125" customWidth="1"/>
    <col min="2" max="2" width="18" customWidth="1"/>
    <col min="3" max="3" width="7.140625" customWidth="1"/>
    <col min="4" max="4" width="19" style="119" customWidth="1"/>
    <col min="5" max="5" width="13.5703125" bestFit="1" customWidth="1"/>
    <col min="6" max="6" width="11.5703125" bestFit="1" customWidth="1"/>
  </cols>
  <sheetData>
    <row r="1" spans="1:6" ht="95.45" customHeight="1">
      <c r="A1" s="138" t="s">
        <v>238</v>
      </c>
      <c r="B1" s="138"/>
      <c r="C1" s="138"/>
      <c r="D1" s="138"/>
    </row>
    <row r="2" spans="1:6" ht="121.9" customHeight="1" thickBot="1">
      <c r="A2" s="155" t="s">
        <v>208</v>
      </c>
      <c r="B2" s="155"/>
      <c r="C2" s="155"/>
      <c r="D2" s="155"/>
    </row>
    <row r="3" spans="1:6" ht="24.6" customHeight="1" thickBot="1">
      <c r="A3" s="32" t="s">
        <v>72</v>
      </c>
      <c r="B3" s="34" t="s">
        <v>74</v>
      </c>
      <c r="C3" s="34" t="s">
        <v>75</v>
      </c>
      <c r="D3" s="116" t="s">
        <v>76</v>
      </c>
    </row>
    <row r="4" spans="1:6" ht="24.6" customHeight="1" thickBot="1">
      <c r="A4" s="36" t="s">
        <v>4</v>
      </c>
      <c r="B4" s="63"/>
      <c r="C4" s="38"/>
      <c r="D4" s="117">
        <f>D9+D11+D13++D17+D21+D23+D25+D29+D30+D37+D35+D33+D39+D40+D41+D42+D43+D45+D47+D51+D53+D54+D55+D57+D59+D62+D63+D67+D73+D78</f>
        <v>16928461.950000003</v>
      </c>
      <c r="E4" s="31"/>
    </row>
    <row r="5" spans="1:6" ht="24.6" customHeight="1" thickBot="1">
      <c r="A5" s="93" t="s">
        <v>215</v>
      </c>
      <c r="B5" s="63"/>
      <c r="C5" s="38"/>
      <c r="D5" s="117">
        <f>D6+D12</f>
        <v>976866.07000000007</v>
      </c>
      <c r="E5" s="31"/>
    </row>
    <row r="6" spans="1:6" ht="79.5" customHeight="1" thickBot="1">
      <c r="A6" s="36" t="s">
        <v>120</v>
      </c>
      <c r="B6" s="42" t="s">
        <v>121</v>
      </c>
      <c r="C6" s="38"/>
      <c r="D6" s="117">
        <f>D7</f>
        <v>754749.92</v>
      </c>
    </row>
    <row r="7" spans="1:6" ht="54" customHeight="1" thickBot="1">
      <c r="A7" s="40" t="s">
        <v>122</v>
      </c>
      <c r="B7" s="38" t="s">
        <v>125</v>
      </c>
      <c r="C7" s="38"/>
      <c r="D7" s="118">
        <f>D8</f>
        <v>754749.92</v>
      </c>
      <c r="F7" s="31"/>
    </row>
    <row r="8" spans="1:6" ht="58.9" customHeight="1" thickBot="1">
      <c r="A8" s="40" t="s">
        <v>124</v>
      </c>
      <c r="B8" s="38" t="s">
        <v>125</v>
      </c>
      <c r="C8" s="38"/>
      <c r="D8" s="118">
        <f>D9</f>
        <v>754749.92</v>
      </c>
    </row>
    <row r="9" spans="1:6" ht="24.6" customHeight="1" thickBot="1">
      <c r="A9" s="40" t="s">
        <v>89</v>
      </c>
      <c r="B9" s="38" t="s">
        <v>125</v>
      </c>
      <c r="C9" s="38">
        <v>200</v>
      </c>
      <c r="D9" s="41">
        <v>754749.92</v>
      </c>
    </row>
    <row r="10" spans="1:6" ht="54" customHeight="1" thickBot="1">
      <c r="A10" s="40" t="s">
        <v>124</v>
      </c>
      <c r="B10" s="38" t="s">
        <v>126</v>
      </c>
      <c r="C10" s="38"/>
      <c r="D10" s="41">
        <f>D11</f>
        <v>0</v>
      </c>
    </row>
    <row r="11" spans="1:6" ht="21.6" customHeight="1" thickBot="1">
      <c r="A11" s="40" t="s">
        <v>89</v>
      </c>
      <c r="B11" s="38" t="s">
        <v>126</v>
      </c>
      <c r="C11" s="38">
        <v>200</v>
      </c>
      <c r="D11" s="41">
        <v>0</v>
      </c>
    </row>
    <row r="12" spans="1:6" ht="21.6" customHeight="1" thickBot="1">
      <c r="A12" s="91" t="s">
        <v>187</v>
      </c>
      <c r="B12" s="92" t="s">
        <v>189</v>
      </c>
      <c r="C12" s="38"/>
      <c r="D12" s="41">
        <f>D13</f>
        <v>222116.15</v>
      </c>
    </row>
    <row r="13" spans="1:6" ht="34.5" customHeight="1" thickBot="1">
      <c r="A13" s="91" t="s">
        <v>169</v>
      </c>
      <c r="B13" s="92" t="s">
        <v>189</v>
      </c>
      <c r="C13" s="38">
        <v>200</v>
      </c>
      <c r="D13" s="41">
        <v>222116.15</v>
      </c>
    </row>
    <row r="14" spans="1:6" ht="37.9" customHeight="1" thickBot="1">
      <c r="A14" s="47" t="s">
        <v>103</v>
      </c>
      <c r="B14" s="32"/>
      <c r="C14" s="32"/>
      <c r="D14" s="50">
        <f>D17</f>
        <v>0</v>
      </c>
    </row>
    <row r="15" spans="1:6" ht="22.15" customHeight="1" thickBot="1">
      <c r="A15" s="53" t="s">
        <v>111</v>
      </c>
      <c r="B15" s="32" t="s">
        <v>121</v>
      </c>
      <c r="C15" s="32"/>
      <c r="D15" s="52">
        <f>D17</f>
        <v>0</v>
      </c>
    </row>
    <row r="16" spans="1:6" ht="95.45" customHeight="1" thickBot="1">
      <c r="A16" s="53" t="s">
        <v>113</v>
      </c>
      <c r="B16" s="32" t="s">
        <v>166</v>
      </c>
      <c r="C16" s="32"/>
      <c r="D16" s="52">
        <f>D17</f>
        <v>0</v>
      </c>
    </row>
    <row r="17" spans="1:4" ht="24.6" customHeight="1" thickBot="1">
      <c r="A17" s="54" t="s">
        <v>89</v>
      </c>
      <c r="B17" s="32" t="s">
        <v>166</v>
      </c>
      <c r="C17" s="32">
        <v>200</v>
      </c>
      <c r="D17" s="52">
        <v>0</v>
      </c>
    </row>
    <row r="18" spans="1:4" ht="80.25" customHeight="1" thickBot="1">
      <c r="A18" s="36" t="s">
        <v>105</v>
      </c>
      <c r="B18" s="42" t="s">
        <v>108</v>
      </c>
      <c r="C18" s="42"/>
      <c r="D18" s="39">
        <f>D21+D25+D29+D30+D33+D35+D37+D39+D40+D41+D42+D43+D45+D47+D23</f>
        <v>10127859.890000001</v>
      </c>
    </row>
    <row r="19" spans="1:4" ht="24.6" customHeight="1" thickBot="1">
      <c r="A19" s="40" t="s">
        <v>130</v>
      </c>
      <c r="B19" s="38"/>
      <c r="C19" s="38"/>
      <c r="D19" s="41">
        <f>D20</f>
        <v>3334.44</v>
      </c>
    </row>
    <row r="20" spans="1:4" ht="40.5" customHeight="1" thickBot="1">
      <c r="A20" s="40" t="s">
        <v>133</v>
      </c>
      <c r="B20" s="38" t="s">
        <v>167</v>
      </c>
      <c r="C20" s="32"/>
      <c r="D20" s="41">
        <f>D21</f>
        <v>3334.44</v>
      </c>
    </row>
    <row r="21" spans="1:4" ht="23.25" customHeight="1" thickBot="1">
      <c r="A21" s="40" t="s">
        <v>89</v>
      </c>
      <c r="B21" s="38" t="s">
        <v>167</v>
      </c>
      <c r="C21" s="38">
        <v>200</v>
      </c>
      <c r="D21" s="41">
        <v>3334.44</v>
      </c>
    </row>
    <row r="22" spans="1:4" ht="22.5" customHeight="1" thickBot="1">
      <c r="A22" s="40" t="s">
        <v>135</v>
      </c>
      <c r="B22" s="32" t="s">
        <v>190</v>
      </c>
      <c r="C22" s="64"/>
      <c r="D22" s="52">
        <f>D23</f>
        <v>1459212.16</v>
      </c>
    </row>
    <row r="23" spans="1:4" ht="22.5" customHeight="1" thickBot="1">
      <c r="A23" s="40" t="s">
        <v>89</v>
      </c>
      <c r="B23" s="32" t="s">
        <v>190</v>
      </c>
      <c r="C23" s="32">
        <v>200</v>
      </c>
      <c r="D23" s="52">
        <v>1459212.16</v>
      </c>
    </row>
    <row r="24" spans="1:4" ht="22.5" customHeight="1" thickBot="1">
      <c r="A24" s="40" t="s">
        <v>139</v>
      </c>
      <c r="B24" s="32" t="s">
        <v>140</v>
      </c>
      <c r="C24" s="64"/>
      <c r="D24" s="52">
        <f>D25</f>
        <v>15000</v>
      </c>
    </row>
    <row r="25" spans="1:4" ht="38.25" thickBot="1">
      <c r="A25" s="40" t="s">
        <v>169</v>
      </c>
      <c r="B25" s="32" t="s">
        <v>140</v>
      </c>
      <c r="C25" s="32">
        <v>200</v>
      </c>
      <c r="D25" s="52">
        <v>15000</v>
      </c>
    </row>
    <row r="26" spans="1:4" ht="26.45" customHeight="1" thickBot="1">
      <c r="A26" s="40" t="s">
        <v>141</v>
      </c>
      <c r="B26" s="38"/>
      <c r="C26" s="38"/>
      <c r="D26" s="41">
        <f>D27</f>
        <v>1083931.3999999999</v>
      </c>
    </row>
    <row r="27" spans="1:4" ht="38.25" thickBot="1">
      <c r="A27" s="40" t="s">
        <v>143</v>
      </c>
      <c r="B27" s="38" t="s">
        <v>144</v>
      </c>
      <c r="C27" s="38"/>
      <c r="D27" s="41">
        <f>D29+D30+D35+D37+D39+D40+D41+D42+D43</f>
        <v>1083931.3999999999</v>
      </c>
    </row>
    <row r="28" spans="1:4" ht="25.15" customHeight="1" thickBot="1">
      <c r="A28" s="40" t="s">
        <v>145</v>
      </c>
      <c r="B28" s="38" t="s">
        <v>146</v>
      </c>
      <c r="C28" s="38"/>
      <c r="D28" s="41">
        <f>D29+D31</f>
        <v>630553.93000000005</v>
      </c>
    </row>
    <row r="29" spans="1:4" ht="24.6" customHeight="1" thickBot="1">
      <c r="A29" s="40" t="s">
        <v>89</v>
      </c>
      <c r="B29" s="38" t="s">
        <v>146</v>
      </c>
      <c r="C29" s="38">
        <v>200</v>
      </c>
      <c r="D29" s="41">
        <v>630553.93000000005</v>
      </c>
    </row>
    <row r="30" spans="1:4" ht="20.25" customHeight="1" thickBot="1">
      <c r="A30" s="43" t="s">
        <v>90</v>
      </c>
      <c r="B30" s="38" t="s">
        <v>146</v>
      </c>
      <c r="C30" s="38">
        <v>800</v>
      </c>
      <c r="D30" s="41">
        <v>3377.47</v>
      </c>
    </row>
    <row r="31" spans="1:4" ht="24" hidden="1" customHeight="1" thickBot="1">
      <c r="A31" s="43" t="s">
        <v>90</v>
      </c>
      <c r="B31" s="38" t="s">
        <v>146</v>
      </c>
      <c r="C31" s="38">
        <v>800</v>
      </c>
      <c r="D31" s="41">
        <v>0</v>
      </c>
    </row>
    <row r="32" spans="1:4" ht="61.9" customHeight="1" thickBot="1">
      <c r="A32" s="40" t="s">
        <v>91</v>
      </c>
      <c r="B32" s="38" t="s">
        <v>149</v>
      </c>
      <c r="C32" s="38"/>
      <c r="D32" s="41">
        <f>D33</f>
        <v>0</v>
      </c>
    </row>
    <row r="33" spans="1:4" ht="25.15" customHeight="1" thickBot="1">
      <c r="A33" s="40" t="s">
        <v>89</v>
      </c>
      <c r="B33" s="38" t="s">
        <v>149</v>
      </c>
      <c r="C33" s="38">
        <v>200</v>
      </c>
      <c r="D33" s="41">
        <v>0</v>
      </c>
    </row>
    <row r="34" spans="1:4" ht="23.45" customHeight="1" thickBot="1">
      <c r="A34" s="40" t="s">
        <v>147</v>
      </c>
      <c r="B34" s="38" t="s">
        <v>148</v>
      </c>
      <c r="C34" s="38"/>
      <c r="D34" s="41"/>
    </row>
    <row r="35" spans="1:4" ht="24.6" customHeight="1" thickBot="1">
      <c r="A35" s="40" t="s">
        <v>89</v>
      </c>
      <c r="B35" s="38" t="s">
        <v>148</v>
      </c>
      <c r="C35" s="38">
        <v>200</v>
      </c>
      <c r="D35" s="41">
        <v>0</v>
      </c>
    </row>
    <row r="36" spans="1:4" ht="57" customHeight="1" thickBot="1">
      <c r="A36" s="40" t="s">
        <v>124</v>
      </c>
      <c r="B36" s="38" t="s">
        <v>152</v>
      </c>
      <c r="C36" s="38"/>
      <c r="D36" s="41">
        <f>D37</f>
        <v>450000</v>
      </c>
    </row>
    <row r="37" spans="1:4" ht="24.6" customHeight="1" thickBot="1">
      <c r="A37" s="40" t="s">
        <v>89</v>
      </c>
      <c r="B37" s="38" t="s">
        <v>152</v>
      </c>
      <c r="C37" s="38">
        <v>200</v>
      </c>
      <c r="D37" s="41">
        <v>450000</v>
      </c>
    </row>
    <row r="38" spans="1:4" ht="42" customHeight="1" thickBot="1">
      <c r="A38" s="57" t="s">
        <v>150</v>
      </c>
      <c r="B38" s="38" t="s">
        <v>151</v>
      </c>
      <c r="C38" s="38"/>
      <c r="D38" s="41"/>
    </row>
    <row r="39" spans="1:4" ht="24.6" customHeight="1" thickBot="1">
      <c r="A39" s="57" t="s">
        <v>89</v>
      </c>
      <c r="B39" s="38" t="s">
        <v>151</v>
      </c>
      <c r="C39" s="38">
        <v>200</v>
      </c>
      <c r="D39" s="41">
        <v>0</v>
      </c>
    </row>
    <row r="40" spans="1:4" ht="24.6" customHeight="1" thickBot="1">
      <c r="A40" s="57" t="s">
        <v>89</v>
      </c>
      <c r="B40" s="38" t="s">
        <v>192</v>
      </c>
      <c r="C40" s="38">
        <v>200</v>
      </c>
      <c r="D40" s="41">
        <v>0</v>
      </c>
    </row>
    <row r="41" spans="1:4" ht="24.6" customHeight="1" thickBot="1">
      <c r="A41" s="57" t="s">
        <v>89</v>
      </c>
      <c r="B41" s="38" t="s">
        <v>193</v>
      </c>
      <c r="C41" s="38">
        <v>200</v>
      </c>
      <c r="D41" s="41">
        <v>0</v>
      </c>
    </row>
    <row r="42" spans="1:4" ht="24.6" customHeight="1" thickBot="1">
      <c r="A42" s="40" t="s">
        <v>89</v>
      </c>
      <c r="B42" s="38" t="s">
        <v>190</v>
      </c>
      <c r="C42" s="38">
        <v>200</v>
      </c>
      <c r="D42" s="41">
        <v>0</v>
      </c>
    </row>
    <row r="43" spans="1:4" ht="24.6" customHeight="1" thickBot="1">
      <c r="A43" s="57" t="s">
        <v>89</v>
      </c>
      <c r="B43" s="38" t="s">
        <v>191</v>
      </c>
      <c r="C43" s="38">
        <v>200</v>
      </c>
      <c r="D43" s="41">
        <v>0</v>
      </c>
    </row>
    <row r="44" spans="1:4" ht="95.45" customHeight="1" thickBot="1">
      <c r="A44" s="65" t="s">
        <v>168</v>
      </c>
      <c r="B44" s="38" t="s">
        <v>114</v>
      </c>
      <c r="C44" s="38"/>
      <c r="D44" s="41">
        <f>D45</f>
        <v>0</v>
      </c>
    </row>
    <row r="45" spans="1:4" ht="37.15" customHeight="1" thickBot="1">
      <c r="A45" s="65" t="s">
        <v>169</v>
      </c>
      <c r="B45" s="38" t="s">
        <v>114</v>
      </c>
      <c r="C45" s="38">
        <v>200</v>
      </c>
      <c r="D45" s="41">
        <v>0</v>
      </c>
    </row>
    <row r="46" spans="1:4" ht="37.15" customHeight="1" thickBot="1">
      <c r="A46" s="57" t="s">
        <v>209</v>
      </c>
      <c r="B46" s="38" t="s">
        <v>210</v>
      </c>
      <c r="C46" s="38"/>
      <c r="D46" s="41">
        <f>D47</f>
        <v>7566381.8899999997</v>
      </c>
    </row>
    <row r="47" spans="1:4" ht="37.15" customHeight="1" thickBot="1">
      <c r="A47" s="57" t="s">
        <v>89</v>
      </c>
      <c r="B47" s="38" t="s">
        <v>210</v>
      </c>
      <c r="C47" s="38">
        <v>200</v>
      </c>
      <c r="D47" s="41">
        <v>7566381.8899999997</v>
      </c>
    </row>
    <row r="48" spans="1:4" ht="24.6" customHeight="1" thickBot="1">
      <c r="A48" s="36" t="s">
        <v>79</v>
      </c>
      <c r="B48" s="42" t="s">
        <v>80</v>
      </c>
      <c r="C48" s="42"/>
      <c r="D48" s="39">
        <f>D52+D51</f>
        <v>4495902.41</v>
      </c>
    </row>
    <row r="49" spans="1:4" ht="24" customHeight="1" thickBot="1">
      <c r="A49" s="40" t="s">
        <v>77</v>
      </c>
      <c r="B49" s="38"/>
      <c r="C49" s="38"/>
      <c r="D49" s="41">
        <f>D50+D52+D56</f>
        <v>4495902.41</v>
      </c>
    </row>
    <row r="50" spans="1:4" ht="24.6" customHeight="1" thickBot="1">
      <c r="A50" s="40" t="s">
        <v>83</v>
      </c>
      <c r="B50" s="38" t="s">
        <v>84</v>
      </c>
      <c r="C50" s="38"/>
      <c r="D50" s="41">
        <f>D51</f>
        <v>1213843.8799999999</v>
      </c>
    </row>
    <row r="51" spans="1:4" ht="40.9" customHeight="1" thickBot="1">
      <c r="A51" s="40" t="s">
        <v>85</v>
      </c>
      <c r="B51" s="38" t="s">
        <v>84</v>
      </c>
      <c r="C51" s="38">
        <v>100</v>
      </c>
      <c r="D51" s="41">
        <v>1213843.8799999999</v>
      </c>
    </row>
    <row r="52" spans="1:4" ht="24.6" customHeight="1" thickBot="1">
      <c r="A52" s="40" t="s">
        <v>86</v>
      </c>
      <c r="B52" s="38" t="s">
        <v>88</v>
      </c>
      <c r="C52" s="38"/>
      <c r="D52" s="41">
        <f>D53+D54+D55+D59</f>
        <v>3282058.53</v>
      </c>
    </row>
    <row r="53" spans="1:4" ht="37.9" customHeight="1" thickBot="1">
      <c r="A53" s="40" t="s">
        <v>85</v>
      </c>
      <c r="B53" s="38" t="s">
        <v>88</v>
      </c>
      <c r="C53" s="38">
        <v>100</v>
      </c>
      <c r="D53" s="41">
        <v>2208552.4</v>
      </c>
    </row>
    <row r="54" spans="1:4" ht="24.6" customHeight="1" thickBot="1">
      <c r="A54" s="40" t="s">
        <v>89</v>
      </c>
      <c r="B54" s="38" t="s">
        <v>88</v>
      </c>
      <c r="C54" s="38">
        <v>200</v>
      </c>
      <c r="D54" s="41">
        <v>1024292.13</v>
      </c>
    </row>
    <row r="55" spans="1:4" ht="24.6" customHeight="1" thickBot="1">
      <c r="A55" s="40" t="s">
        <v>90</v>
      </c>
      <c r="B55" s="38" t="s">
        <v>88</v>
      </c>
      <c r="C55" s="38">
        <v>800</v>
      </c>
      <c r="D55" s="41">
        <v>49214</v>
      </c>
    </row>
    <row r="56" spans="1:4" ht="24.6" customHeight="1" thickBot="1">
      <c r="A56" s="43" t="s">
        <v>95</v>
      </c>
      <c r="B56" s="38" t="s">
        <v>96</v>
      </c>
      <c r="C56" s="44"/>
      <c r="D56" s="41"/>
    </row>
    <row r="57" spans="1:4" ht="20.45" customHeight="1" thickBot="1">
      <c r="A57" s="43" t="s">
        <v>90</v>
      </c>
      <c r="B57" s="38" t="s">
        <v>96</v>
      </c>
      <c r="C57" s="38">
        <v>800</v>
      </c>
      <c r="D57" s="41">
        <f>D56</f>
        <v>0</v>
      </c>
    </row>
    <row r="58" spans="1:4" ht="59.45" customHeight="1" thickBot="1">
      <c r="A58" s="40" t="s">
        <v>91</v>
      </c>
      <c r="B58" s="38" t="s">
        <v>92</v>
      </c>
      <c r="C58" s="38"/>
      <c r="D58" s="41">
        <f>D59</f>
        <v>0</v>
      </c>
    </row>
    <row r="59" spans="1:4" ht="24.6" customHeight="1" thickBot="1">
      <c r="A59" s="40" t="s">
        <v>89</v>
      </c>
      <c r="B59" s="38" t="s">
        <v>92</v>
      </c>
      <c r="C59" s="38">
        <v>200</v>
      </c>
      <c r="D59" s="41">
        <v>0</v>
      </c>
    </row>
    <row r="60" spans="1:4" ht="24.6" customHeight="1" thickBot="1">
      <c r="A60" s="45" t="s">
        <v>97</v>
      </c>
      <c r="B60" s="38"/>
      <c r="C60" s="38"/>
      <c r="D60" s="39">
        <f>D61</f>
        <v>384800</v>
      </c>
    </row>
    <row r="61" spans="1:4" ht="35.450000000000003" customHeight="1" thickBot="1">
      <c r="A61" s="43" t="s">
        <v>101</v>
      </c>
      <c r="B61" s="38" t="s">
        <v>102</v>
      </c>
      <c r="C61" s="38"/>
      <c r="D61" s="41">
        <f>D62+D63</f>
        <v>384800</v>
      </c>
    </row>
    <row r="62" spans="1:4" ht="37.15" customHeight="1" thickBot="1">
      <c r="A62" s="43" t="s">
        <v>85</v>
      </c>
      <c r="B62" s="38" t="s">
        <v>102</v>
      </c>
      <c r="C62" s="38">
        <v>100</v>
      </c>
      <c r="D62" s="41">
        <v>369800</v>
      </c>
    </row>
    <row r="63" spans="1:4" ht="24.6" customHeight="1" thickBot="1">
      <c r="A63" s="40" t="s">
        <v>89</v>
      </c>
      <c r="B63" s="38" t="s">
        <v>102</v>
      </c>
      <c r="C63" s="38">
        <v>200</v>
      </c>
      <c r="D63" s="41">
        <v>15000</v>
      </c>
    </row>
    <row r="64" spans="1:4" ht="24.6" customHeight="1" thickBot="1">
      <c r="A64" s="60" t="s">
        <v>159</v>
      </c>
      <c r="B64" s="38"/>
      <c r="C64" s="38"/>
      <c r="D64" s="39">
        <f>D67</f>
        <v>55433.58</v>
      </c>
    </row>
    <row r="65" spans="1:6" ht="24.6" customHeight="1" thickBot="1">
      <c r="A65" s="57" t="s">
        <v>161</v>
      </c>
      <c r="B65" s="38" t="s">
        <v>80</v>
      </c>
      <c r="C65" s="38"/>
      <c r="D65" s="41">
        <f>D67</f>
        <v>55433.58</v>
      </c>
    </row>
    <row r="66" spans="1:6" ht="24.6" customHeight="1" thickBot="1">
      <c r="A66" s="62" t="s">
        <v>163</v>
      </c>
      <c r="B66" s="32" t="s">
        <v>164</v>
      </c>
      <c r="C66" s="32"/>
      <c r="D66" s="52">
        <f>D67</f>
        <v>55433.58</v>
      </c>
    </row>
    <row r="67" spans="1:6" ht="24.6" customHeight="1" thickBot="1">
      <c r="A67" s="54" t="s">
        <v>165</v>
      </c>
      <c r="B67" s="32" t="s">
        <v>164</v>
      </c>
      <c r="C67" s="32">
        <v>500</v>
      </c>
      <c r="D67" s="52">
        <v>55433.58</v>
      </c>
    </row>
    <row r="68" spans="1:6" ht="24.6" customHeight="1" thickBot="1">
      <c r="A68" s="60" t="s">
        <v>154</v>
      </c>
      <c r="B68" s="38"/>
      <c r="C68" s="38"/>
      <c r="D68" s="39">
        <f>D71+D73</f>
        <v>135000</v>
      </c>
    </row>
    <row r="69" spans="1:6" ht="21.6" customHeight="1" thickBot="1">
      <c r="A69" s="62" t="s">
        <v>170</v>
      </c>
      <c r="B69" s="66" t="s">
        <v>80</v>
      </c>
      <c r="C69" s="66"/>
      <c r="D69" s="128">
        <f>D71+D73</f>
        <v>135000</v>
      </c>
    </row>
    <row r="70" spans="1:6" ht="24.6" customHeight="1" thickBot="1">
      <c r="A70" s="62" t="s">
        <v>171</v>
      </c>
      <c r="B70" s="32" t="s">
        <v>172</v>
      </c>
      <c r="C70" s="64"/>
      <c r="D70" s="52"/>
    </row>
    <row r="71" spans="1:6" ht="24.6" customHeight="1" thickBot="1">
      <c r="A71" s="54" t="s">
        <v>89</v>
      </c>
      <c r="B71" s="32" t="s">
        <v>172</v>
      </c>
      <c r="C71" s="38">
        <v>200</v>
      </c>
      <c r="D71" s="52"/>
    </row>
    <row r="72" spans="1:6" ht="102.6" customHeight="1" thickBot="1">
      <c r="A72" s="40" t="s">
        <v>113</v>
      </c>
      <c r="B72" s="34" t="s">
        <v>158</v>
      </c>
      <c r="C72" s="38"/>
      <c r="D72" s="41">
        <f>D73</f>
        <v>135000</v>
      </c>
    </row>
    <row r="73" spans="1:6" ht="23.45" customHeight="1" thickBot="1">
      <c r="A73" s="40" t="s">
        <v>89</v>
      </c>
      <c r="B73" s="34" t="s">
        <v>158</v>
      </c>
      <c r="C73" s="38">
        <v>200</v>
      </c>
      <c r="D73" s="41">
        <v>135000</v>
      </c>
    </row>
    <row r="74" spans="1:6" ht="26.25" customHeight="1" thickBot="1">
      <c r="A74" s="60" t="s">
        <v>211</v>
      </c>
      <c r="B74" s="48"/>
      <c r="C74" s="32"/>
      <c r="D74" s="129">
        <f>D75</f>
        <v>752600</v>
      </c>
      <c r="E74" s="115"/>
      <c r="F74" s="113"/>
    </row>
    <row r="75" spans="1:6" ht="20.25" customHeight="1" thickBot="1">
      <c r="A75" s="40" t="s">
        <v>213</v>
      </c>
      <c r="B75" s="51"/>
      <c r="C75" s="32"/>
      <c r="D75" s="130">
        <f>D76</f>
        <v>752600</v>
      </c>
      <c r="F75" s="113"/>
    </row>
    <row r="76" spans="1:6" ht="19.5" thickBot="1">
      <c r="A76" s="57" t="s">
        <v>79</v>
      </c>
      <c r="B76" s="32" t="s">
        <v>80</v>
      </c>
      <c r="C76" s="64"/>
      <c r="D76" s="130">
        <f>D78</f>
        <v>752600</v>
      </c>
      <c r="F76" s="113"/>
    </row>
    <row r="77" spans="1:6" ht="19.5" thickBot="1">
      <c r="A77" s="61" t="s">
        <v>163</v>
      </c>
      <c r="B77" s="32" t="s">
        <v>164</v>
      </c>
      <c r="C77" s="64"/>
      <c r="D77" s="130">
        <f>D78</f>
        <v>752600</v>
      </c>
      <c r="F77" s="113"/>
    </row>
    <row r="78" spans="1:6" ht="19.5" thickBot="1">
      <c r="A78" s="40" t="s">
        <v>165</v>
      </c>
      <c r="B78" s="32" t="s">
        <v>164</v>
      </c>
      <c r="C78" s="64">
        <v>200</v>
      </c>
      <c r="D78" s="130">
        <v>752600</v>
      </c>
      <c r="F78" s="113"/>
    </row>
  </sheetData>
  <mergeCells count="2">
    <mergeCell ref="A1:D1"/>
    <mergeCell ref="A2:D2"/>
  </mergeCells>
  <pageMargins left="0.70866141732283472" right="0.19" top="0.3" bottom="0.23" header="0.31496062992125984" footer="0.23"/>
  <pageSetup paperSize="9" scale="78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0"/>
  <sheetViews>
    <sheetView zoomScale="80" zoomScaleNormal="80" zoomScaleSheetLayoutView="85" workbookViewId="0">
      <selection sqref="A1:E1"/>
    </sheetView>
  </sheetViews>
  <sheetFormatPr defaultRowHeight="15"/>
  <cols>
    <col min="1" max="1" width="45.42578125" style="29" customWidth="1"/>
    <col min="2" max="2" width="7.28515625" style="30" customWidth="1"/>
    <col min="3" max="3" width="17.7109375" customWidth="1"/>
    <col min="5" max="5" width="17.5703125" style="120" customWidth="1"/>
    <col min="6" max="6" width="11.42578125" bestFit="1" customWidth="1"/>
    <col min="7" max="7" width="10.28515625" bestFit="1" customWidth="1"/>
    <col min="8" max="8" width="11.7109375" bestFit="1" customWidth="1"/>
  </cols>
  <sheetData>
    <row r="1" spans="1:6" ht="99" customHeight="1">
      <c r="A1" s="138" t="s">
        <v>239</v>
      </c>
      <c r="B1" s="138"/>
      <c r="C1" s="138"/>
      <c r="D1" s="138"/>
      <c r="E1" s="138"/>
    </row>
    <row r="2" spans="1:6" ht="75.75" customHeight="1">
      <c r="A2" s="168" t="s">
        <v>216</v>
      </c>
      <c r="B2" s="168"/>
      <c r="C2" s="168"/>
      <c r="D2" s="168"/>
      <c r="E2" s="168"/>
    </row>
    <row r="3" spans="1:6" ht="15.75" thickBot="1"/>
    <row r="4" spans="1:6" ht="15" customHeight="1">
      <c r="A4" s="169" t="s">
        <v>72</v>
      </c>
      <c r="B4" s="169" t="s">
        <v>173</v>
      </c>
      <c r="C4" s="169" t="s">
        <v>174</v>
      </c>
      <c r="D4" s="169" t="s">
        <v>75</v>
      </c>
      <c r="E4" s="171" t="s">
        <v>76</v>
      </c>
    </row>
    <row r="5" spans="1:6" ht="22.5" customHeight="1" thickBot="1">
      <c r="A5" s="170"/>
      <c r="B5" s="170"/>
      <c r="C5" s="170"/>
      <c r="D5" s="170"/>
      <c r="E5" s="172"/>
      <c r="F5" s="31"/>
    </row>
    <row r="6" spans="1:6" ht="17.25" thickBot="1">
      <c r="A6" s="67" t="s">
        <v>175</v>
      </c>
      <c r="B6" s="95"/>
      <c r="C6" s="95"/>
      <c r="D6" s="95"/>
      <c r="E6" s="124">
        <f>E7+E19+E34+E40+E65</f>
        <v>16928461.949999999</v>
      </c>
    </row>
    <row r="7" spans="1:6" ht="17.25" thickBot="1">
      <c r="A7" s="67" t="s">
        <v>176</v>
      </c>
      <c r="B7" s="96">
        <v>791</v>
      </c>
      <c r="C7" s="96"/>
      <c r="D7" s="96"/>
      <c r="E7" s="124">
        <f>E8</f>
        <v>4495902.41</v>
      </c>
    </row>
    <row r="8" spans="1:6" ht="17.25" thickBot="1">
      <c r="A8" s="68" t="s">
        <v>79</v>
      </c>
      <c r="B8" s="95">
        <v>791</v>
      </c>
      <c r="C8" s="95" t="s">
        <v>80</v>
      </c>
      <c r="D8" s="95"/>
      <c r="E8" s="125">
        <f>E10+E12+E13+E14+E18+E16</f>
        <v>4495902.41</v>
      </c>
    </row>
    <row r="9" spans="1:6" ht="17.25" thickBot="1">
      <c r="A9" s="68" t="s">
        <v>83</v>
      </c>
      <c r="B9" s="95">
        <v>791</v>
      </c>
      <c r="C9" s="95" t="s">
        <v>84</v>
      </c>
      <c r="D9" s="95"/>
      <c r="E9" s="125">
        <f>E10</f>
        <v>1213843.8799999999</v>
      </c>
    </row>
    <row r="10" spans="1:6" ht="66.75" thickBot="1">
      <c r="A10" s="68" t="s">
        <v>85</v>
      </c>
      <c r="B10" s="95">
        <v>791</v>
      </c>
      <c r="C10" s="95" t="s">
        <v>84</v>
      </c>
      <c r="D10" s="95">
        <v>100</v>
      </c>
      <c r="E10" s="125">
        <v>1213843.8799999999</v>
      </c>
    </row>
    <row r="11" spans="1:6" ht="17.25" thickBot="1">
      <c r="A11" s="68" t="s">
        <v>86</v>
      </c>
      <c r="B11" s="95">
        <v>791</v>
      </c>
      <c r="C11" s="95" t="s">
        <v>88</v>
      </c>
      <c r="D11" s="95"/>
      <c r="E11" s="125">
        <f>E12+E13+E14+E18</f>
        <v>3282058.53</v>
      </c>
    </row>
    <row r="12" spans="1:6" ht="66.75" thickBot="1">
      <c r="A12" s="68" t="s">
        <v>85</v>
      </c>
      <c r="B12" s="95">
        <v>791</v>
      </c>
      <c r="C12" s="95" t="s">
        <v>88</v>
      </c>
      <c r="D12" s="95">
        <v>100</v>
      </c>
      <c r="E12" s="125">
        <v>2208552.4</v>
      </c>
    </row>
    <row r="13" spans="1:6" ht="33.75" thickBot="1">
      <c r="A13" s="68" t="s">
        <v>89</v>
      </c>
      <c r="B13" s="95">
        <v>791</v>
      </c>
      <c r="C13" s="95" t="s">
        <v>88</v>
      </c>
      <c r="D13" s="95">
        <v>200</v>
      </c>
      <c r="E13" s="125">
        <v>1024292.13</v>
      </c>
    </row>
    <row r="14" spans="1:6" ht="17.25" thickBot="1">
      <c r="A14" s="68" t="s">
        <v>90</v>
      </c>
      <c r="B14" s="95">
        <v>791</v>
      </c>
      <c r="C14" s="95" t="s">
        <v>88</v>
      </c>
      <c r="D14" s="95">
        <v>800</v>
      </c>
      <c r="E14" s="125">
        <v>49214</v>
      </c>
    </row>
    <row r="15" spans="1:6" ht="19.5" customHeight="1" thickBot="1">
      <c r="A15" s="70" t="s">
        <v>95</v>
      </c>
      <c r="B15" s="95">
        <v>791</v>
      </c>
      <c r="C15" s="95" t="s">
        <v>96</v>
      </c>
      <c r="D15" s="95"/>
      <c r="E15" s="125">
        <f>E16</f>
        <v>0</v>
      </c>
    </row>
    <row r="16" spans="1:6" ht="20.25" customHeight="1" thickBot="1">
      <c r="A16" s="70" t="s">
        <v>90</v>
      </c>
      <c r="B16" s="95">
        <v>791</v>
      </c>
      <c r="C16" s="95" t="s">
        <v>96</v>
      </c>
      <c r="D16" s="95">
        <v>800</v>
      </c>
      <c r="E16" s="125">
        <v>0</v>
      </c>
    </row>
    <row r="17" spans="1:5" ht="66.75" hidden="1" thickBot="1">
      <c r="A17" s="94" t="s">
        <v>91</v>
      </c>
      <c r="B17" s="69" t="s">
        <v>177</v>
      </c>
      <c r="C17" s="95" t="s">
        <v>92</v>
      </c>
      <c r="D17" s="95"/>
      <c r="E17" s="125">
        <f>E18</f>
        <v>0</v>
      </c>
    </row>
    <row r="18" spans="1:5" ht="33.75" hidden="1" thickBot="1">
      <c r="A18" s="68" t="s">
        <v>89</v>
      </c>
      <c r="B18" s="69" t="s">
        <v>177</v>
      </c>
      <c r="C18" s="95" t="s">
        <v>92</v>
      </c>
      <c r="D18" s="95">
        <v>200</v>
      </c>
      <c r="E18" s="125"/>
    </row>
    <row r="19" spans="1:5" ht="17.25" thickBot="1">
      <c r="A19" s="71" t="s">
        <v>97</v>
      </c>
      <c r="B19" s="96">
        <v>791</v>
      </c>
      <c r="C19" s="96"/>
      <c r="D19" s="96"/>
      <c r="E19" s="124">
        <f>E21</f>
        <v>384800</v>
      </c>
    </row>
    <row r="20" spans="1:5" ht="17.25" thickBot="1">
      <c r="A20" s="68" t="s">
        <v>79</v>
      </c>
      <c r="B20" s="95">
        <v>791</v>
      </c>
      <c r="C20" s="96"/>
      <c r="D20" s="96"/>
      <c r="E20" s="125">
        <f>E21</f>
        <v>384800</v>
      </c>
    </row>
    <row r="21" spans="1:5" ht="50.25" thickBot="1">
      <c r="A21" s="70" t="s">
        <v>101</v>
      </c>
      <c r="B21" s="95">
        <v>791</v>
      </c>
      <c r="C21" s="95" t="s">
        <v>102</v>
      </c>
      <c r="D21" s="95"/>
      <c r="E21" s="125">
        <f>E22+E23</f>
        <v>384800</v>
      </c>
    </row>
    <row r="22" spans="1:5" ht="66.75" thickBot="1">
      <c r="A22" s="68" t="s">
        <v>85</v>
      </c>
      <c r="B22" s="95">
        <v>791</v>
      </c>
      <c r="C22" s="95" t="s">
        <v>102</v>
      </c>
      <c r="D22" s="95">
        <v>100</v>
      </c>
      <c r="E22" s="125">
        <v>369800</v>
      </c>
    </row>
    <row r="23" spans="1:5" ht="36" customHeight="1" thickBot="1">
      <c r="A23" s="70" t="s">
        <v>89</v>
      </c>
      <c r="B23" s="95">
        <v>791</v>
      </c>
      <c r="C23" s="95" t="s">
        <v>102</v>
      </c>
      <c r="D23" s="95">
        <v>200</v>
      </c>
      <c r="E23" s="125">
        <v>15000</v>
      </c>
    </row>
    <row r="24" spans="1:5" ht="17.25" hidden="1" thickBot="1">
      <c r="A24" s="67" t="s">
        <v>159</v>
      </c>
      <c r="B24" s="96">
        <v>791</v>
      </c>
      <c r="C24" s="96"/>
      <c r="D24" s="96"/>
      <c r="E24" s="124">
        <f>E28</f>
        <v>0</v>
      </c>
    </row>
    <row r="25" spans="1:5" ht="17.25" hidden="1" thickBot="1">
      <c r="A25" s="68" t="s">
        <v>79</v>
      </c>
      <c r="B25" s="95">
        <v>791</v>
      </c>
      <c r="C25" s="95" t="s">
        <v>80</v>
      </c>
      <c r="D25" s="95"/>
      <c r="E25" s="125">
        <f>E26</f>
        <v>0</v>
      </c>
    </row>
    <row r="26" spans="1:5" ht="17.25" hidden="1" thickBot="1">
      <c r="A26" s="68" t="s">
        <v>161</v>
      </c>
      <c r="B26" s="95">
        <v>791</v>
      </c>
      <c r="C26" s="95" t="s">
        <v>80</v>
      </c>
      <c r="D26" s="95"/>
      <c r="E26" s="125">
        <f>E28</f>
        <v>0</v>
      </c>
    </row>
    <row r="27" spans="1:5" ht="33.75" hidden="1" thickBot="1">
      <c r="A27" s="68" t="s">
        <v>163</v>
      </c>
      <c r="B27" s="95">
        <v>791</v>
      </c>
      <c r="C27" s="95" t="s">
        <v>164</v>
      </c>
      <c r="D27" s="95"/>
      <c r="E27" s="125">
        <f>E28</f>
        <v>0</v>
      </c>
    </row>
    <row r="28" spans="1:5" ht="17.25" hidden="1" thickBot="1">
      <c r="A28" s="68" t="s">
        <v>165</v>
      </c>
      <c r="B28" s="69" t="s">
        <v>177</v>
      </c>
      <c r="C28" s="95" t="s">
        <v>164</v>
      </c>
      <c r="D28" s="95">
        <v>500</v>
      </c>
      <c r="E28" s="125"/>
    </row>
    <row r="29" spans="1:5" ht="17.25" hidden="1" thickBot="1">
      <c r="A29" s="67" t="s">
        <v>154</v>
      </c>
      <c r="B29" s="96">
        <v>791</v>
      </c>
      <c r="C29" s="96"/>
      <c r="D29" s="96"/>
      <c r="E29" s="124">
        <f>E31</f>
        <v>0</v>
      </c>
    </row>
    <row r="30" spans="1:5" ht="17.25" hidden="1" thickBot="1">
      <c r="A30" s="68" t="s">
        <v>79</v>
      </c>
      <c r="B30" s="95">
        <v>791</v>
      </c>
      <c r="C30" s="95" t="s">
        <v>80</v>
      </c>
      <c r="D30" s="96"/>
      <c r="E30" s="125">
        <f>E31</f>
        <v>0</v>
      </c>
    </row>
    <row r="31" spans="1:5" ht="33.75" hidden="1" thickBot="1">
      <c r="A31" s="68" t="s">
        <v>170</v>
      </c>
      <c r="B31" s="95">
        <v>791</v>
      </c>
      <c r="C31" s="95" t="s">
        <v>80</v>
      </c>
      <c r="D31" s="95"/>
      <c r="E31" s="125">
        <f>E32</f>
        <v>0</v>
      </c>
    </row>
    <row r="32" spans="1:5" ht="133.5" hidden="1" customHeight="1" thickBot="1">
      <c r="A32" s="68" t="s">
        <v>113</v>
      </c>
      <c r="B32" s="95">
        <v>791</v>
      </c>
      <c r="C32" s="95" t="s">
        <v>158</v>
      </c>
      <c r="D32" s="95"/>
      <c r="E32" s="125">
        <f>E33</f>
        <v>0</v>
      </c>
    </row>
    <row r="33" spans="1:5" ht="33.75" hidden="1" thickBot="1">
      <c r="A33" s="68" t="s">
        <v>89</v>
      </c>
      <c r="B33" s="95">
        <v>791</v>
      </c>
      <c r="C33" s="95" t="s">
        <v>158</v>
      </c>
      <c r="D33" s="95">
        <v>200</v>
      </c>
      <c r="E33" s="125"/>
    </row>
    <row r="34" spans="1:5" ht="63.75" customHeight="1" thickBot="1">
      <c r="A34" s="60" t="s">
        <v>211</v>
      </c>
      <c r="B34" s="96">
        <v>791</v>
      </c>
      <c r="C34" s="96"/>
      <c r="D34" s="96"/>
      <c r="E34" s="124">
        <f>E35</f>
        <v>943033.58</v>
      </c>
    </row>
    <row r="35" spans="1:5" ht="24" customHeight="1" thickBot="1">
      <c r="A35" s="40" t="s">
        <v>213</v>
      </c>
      <c r="B35" s="95">
        <v>791</v>
      </c>
      <c r="C35" s="95"/>
      <c r="D35" s="95"/>
      <c r="E35" s="125">
        <f>E36</f>
        <v>943033.58</v>
      </c>
    </row>
    <row r="36" spans="1:5" ht="27.75" customHeight="1" thickBot="1">
      <c r="A36" s="57" t="s">
        <v>79</v>
      </c>
      <c r="B36" s="95">
        <v>791</v>
      </c>
      <c r="C36" s="95" t="s">
        <v>80</v>
      </c>
      <c r="D36" s="95"/>
      <c r="E36" s="125">
        <f>E38+E37</f>
        <v>943033.58</v>
      </c>
    </row>
    <row r="37" spans="1:5" ht="40.5" customHeight="1" thickBot="1">
      <c r="A37" s="68" t="s">
        <v>89</v>
      </c>
      <c r="B37" s="95">
        <v>791</v>
      </c>
      <c r="C37" s="95" t="s">
        <v>158</v>
      </c>
      <c r="D37" s="95">
        <v>200</v>
      </c>
      <c r="E37" s="125">
        <v>135000</v>
      </c>
    </row>
    <row r="38" spans="1:5" ht="38.25" thickBot="1">
      <c r="A38" s="61" t="s">
        <v>163</v>
      </c>
      <c r="B38" s="95">
        <v>791</v>
      </c>
      <c r="C38" s="95" t="s">
        <v>164</v>
      </c>
      <c r="D38" s="95"/>
      <c r="E38" s="125">
        <f>E39</f>
        <v>808033.58</v>
      </c>
    </row>
    <row r="39" spans="1:5" ht="24.75" customHeight="1" thickBot="1">
      <c r="A39" s="40" t="s">
        <v>165</v>
      </c>
      <c r="B39" s="95">
        <v>791</v>
      </c>
      <c r="C39" s="95" t="s">
        <v>164</v>
      </c>
      <c r="D39" s="95">
        <v>500</v>
      </c>
      <c r="E39" s="125">
        <f>55433.58+752600</f>
        <v>808033.58</v>
      </c>
    </row>
    <row r="40" spans="1:5" ht="17.25" thickBot="1">
      <c r="A40" s="71" t="s">
        <v>115</v>
      </c>
      <c r="B40" s="96">
        <v>791</v>
      </c>
      <c r="C40" s="95"/>
      <c r="D40" s="95"/>
      <c r="E40" s="124">
        <f>E45+E41</f>
        <v>976866.07000000007</v>
      </c>
    </row>
    <row r="41" spans="1:5" ht="66.75" thickBot="1">
      <c r="A41" s="70" t="s">
        <v>217</v>
      </c>
      <c r="B41" s="95">
        <v>791</v>
      </c>
      <c r="C41" s="73" t="s">
        <v>218</v>
      </c>
      <c r="D41" s="95"/>
      <c r="E41" s="125">
        <f>E42</f>
        <v>222116.15</v>
      </c>
    </row>
    <row r="42" spans="1:5" ht="33.75" thickBot="1">
      <c r="A42" s="94" t="s">
        <v>219</v>
      </c>
      <c r="B42" s="95">
        <v>791</v>
      </c>
      <c r="C42" s="73" t="s">
        <v>218</v>
      </c>
      <c r="D42" s="95"/>
      <c r="E42" s="125">
        <f>E43</f>
        <v>222116.15</v>
      </c>
    </row>
    <row r="43" spans="1:5" ht="17.25" thickBot="1">
      <c r="A43" s="94" t="s">
        <v>187</v>
      </c>
      <c r="B43" s="95">
        <v>791</v>
      </c>
      <c r="C43" s="73" t="s">
        <v>189</v>
      </c>
      <c r="D43" s="95"/>
      <c r="E43" s="125">
        <f>E44</f>
        <v>222116.15</v>
      </c>
    </row>
    <row r="44" spans="1:5" ht="33.75" thickBot="1">
      <c r="A44" s="72" t="s">
        <v>89</v>
      </c>
      <c r="B44" s="95">
        <v>791</v>
      </c>
      <c r="C44" s="73" t="s">
        <v>189</v>
      </c>
      <c r="D44" s="95">
        <v>200</v>
      </c>
      <c r="E44" s="125">
        <v>222116.15</v>
      </c>
    </row>
    <row r="45" spans="1:5" ht="21.75" customHeight="1" thickBot="1">
      <c r="A45" s="68" t="s">
        <v>178</v>
      </c>
      <c r="B45" s="95">
        <v>791</v>
      </c>
      <c r="C45" s="95"/>
      <c r="D45" s="95"/>
      <c r="E45" s="125">
        <f>E46</f>
        <v>754749.92</v>
      </c>
    </row>
    <row r="46" spans="1:5" ht="104.25" customHeight="1" thickBot="1">
      <c r="A46" s="68" t="s">
        <v>220</v>
      </c>
      <c r="B46" s="95">
        <v>791</v>
      </c>
      <c r="C46" s="95" t="s">
        <v>121</v>
      </c>
      <c r="D46" s="95"/>
      <c r="E46" s="125">
        <f>E47</f>
        <v>754749.92</v>
      </c>
    </row>
    <row r="47" spans="1:5" ht="71.25" customHeight="1" thickBot="1">
      <c r="A47" s="68" t="s">
        <v>122</v>
      </c>
      <c r="B47" s="95">
        <v>791</v>
      </c>
      <c r="C47" s="95" t="s">
        <v>123</v>
      </c>
      <c r="D47" s="95"/>
      <c r="E47" s="125">
        <f>E48+E50+E52</f>
        <v>754749.92</v>
      </c>
    </row>
    <row r="48" spans="1:5" ht="68.25" customHeight="1" thickBot="1">
      <c r="A48" s="68" t="s">
        <v>124</v>
      </c>
      <c r="B48" s="95">
        <v>791</v>
      </c>
      <c r="C48" s="95" t="s">
        <v>125</v>
      </c>
      <c r="D48" s="95"/>
      <c r="E48" s="125">
        <f>E49</f>
        <v>754749.92</v>
      </c>
    </row>
    <row r="49" spans="1:5" ht="36" customHeight="1" thickBot="1">
      <c r="A49" s="68" t="s">
        <v>89</v>
      </c>
      <c r="B49" s="95">
        <v>791</v>
      </c>
      <c r="C49" s="95" t="s">
        <v>125</v>
      </c>
      <c r="D49" s="95">
        <v>200</v>
      </c>
      <c r="E49" s="125">
        <v>754749.92</v>
      </c>
    </row>
    <row r="50" spans="1:5" ht="69.75" hidden="1" customHeight="1" thickBot="1">
      <c r="A50" s="68" t="s">
        <v>124</v>
      </c>
      <c r="B50" s="95">
        <v>791</v>
      </c>
      <c r="C50" s="95" t="s">
        <v>126</v>
      </c>
      <c r="D50" s="95"/>
      <c r="E50" s="125">
        <f>E51</f>
        <v>0</v>
      </c>
    </row>
    <row r="51" spans="1:5" ht="33" hidden="1" customHeight="1" thickBot="1">
      <c r="A51" s="68" t="s">
        <v>89</v>
      </c>
      <c r="B51" s="95">
        <v>791</v>
      </c>
      <c r="C51" s="95" t="s">
        <v>126</v>
      </c>
      <c r="D51" s="95">
        <v>200</v>
      </c>
      <c r="E51" s="125"/>
    </row>
    <row r="52" spans="1:5" s="121" customFormat="1" ht="38.25" hidden="1" thickBot="1">
      <c r="A52" s="57" t="s">
        <v>221</v>
      </c>
      <c r="B52" s="99">
        <v>791</v>
      </c>
      <c r="C52" s="100" t="s">
        <v>222</v>
      </c>
      <c r="D52" s="99"/>
      <c r="E52" s="101">
        <f>E54+E56+E58+E60</f>
        <v>0</v>
      </c>
    </row>
    <row r="53" spans="1:5" s="121" customFormat="1" ht="75.75" hidden="1" customHeight="1" thickBot="1">
      <c r="A53" s="57" t="s">
        <v>223</v>
      </c>
      <c r="B53" s="99">
        <v>791</v>
      </c>
      <c r="C53" s="100" t="s">
        <v>224</v>
      </c>
      <c r="D53" s="100"/>
      <c r="E53" s="74">
        <f>E54</f>
        <v>0</v>
      </c>
    </row>
    <row r="54" spans="1:5" s="121" customFormat="1" ht="38.25" hidden="1" thickBot="1">
      <c r="A54" s="57" t="s">
        <v>89</v>
      </c>
      <c r="B54" s="99">
        <v>791</v>
      </c>
      <c r="C54" s="100" t="s">
        <v>224</v>
      </c>
      <c r="D54" s="100">
        <v>200</v>
      </c>
      <c r="E54" s="74"/>
    </row>
    <row r="55" spans="1:5" s="121" customFormat="1" ht="11.25" hidden="1" customHeight="1" thickBot="1">
      <c r="A55" s="57" t="s">
        <v>150</v>
      </c>
      <c r="B55" s="99">
        <v>791</v>
      </c>
      <c r="C55" s="100" t="s">
        <v>225</v>
      </c>
      <c r="D55" s="99"/>
      <c r="E55" s="101">
        <f>E56</f>
        <v>0</v>
      </c>
    </row>
    <row r="56" spans="1:5" s="121" customFormat="1" ht="38.25" hidden="1" thickBot="1">
      <c r="A56" s="57" t="s">
        <v>89</v>
      </c>
      <c r="B56" s="99">
        <v>791</v>
      </c>
      <c r="C56" s="100" t="s">
        <v>225</v>
      </c>
      <c r="D56" s="99">
        <v>200</v>
      </c>
      <c r="E56" s="101"/>
    </row>
    <row r="57" spans="1:5" s="121" customFormat="1" ht="75.75" hidden="1" customHeight="1" thickBot="1">
      <c r="A57" s="57" t="s">
        <v>226</v>
      </c>
      <c r="B57" s="99">
        <v>791</v>
      </c>
      <c r="C57" s="100" t="s">
        <v>227</v>
      </c>
      <c r="D57" s="99"/>
      <c r="E57" s="101">
        <f>E58</f>
        <v>0</v>
      </c>
    </row>
    <row r="58" spans="1:5" s="121" customFormat="1" ht="38.25" hidden="1" thickBot="1">
      <c r="A58" s="57" t="s">
        <v>89</v>
      </c>
      <c r="B58" s="99">
        <v>791</v>
      </c>
      <c r="C58" s="100" t="s">
        <v>227</v>
      </c>
      <c r="D58" s="99">
        <v>200</v>
      </c>
      <c r="E58" s="101"/>
    </row>
    <row r="59" spans="1:5" s="121" customFormat="1" ht="75.75" hidden="1" customHeight="1" thickBot="1">
      <c r="A59" s="57" t="s">
        <v>228</v>
      </c>
      <c r="B59" s="99">
        <v>791</v>
      </c>
      <c r="C59" s="100" t="s">
        <v>229</v>
      </c>
      <c r="D59" s="99"/>
      <c r="E59" s="101">
        <f>E60</f>
        <v>0</v>
      </c>
    </row>
    <row r="60" spans="1:5" s="121" customFormat="1" ht="38.25" hidden="1" thickBot="1">
      <c r="A60" s="57" t="s">
        <v>89</v>
      </c>
      <c r="B60" s="99">
        <v>791</v>
      </c>
      <c r="C60" s="100" t="s">
        <v>229</v>
      </c>
      <c r="D60" s="99">
        <v>200</v>
      </c>
      <c r="E60" s="101"/>
    </row>
    <row r="61" spans="1:5" ht="36.75" hidden="1" customHeight="1" thickBot="1">
      <c r="A61" s="122" t="s">
        <v>103</v>
      </c>
      <c r="B61" s="96">
        <v>791</v>
      </c>
      <c r="C61" s="75"/>
      <c r="D61" s="95"/>
      <c r="E61" s="124"/>
    </row>
    <row r="62" spans="1:5" ht="24" hidden="1" customHeight="1" thickBot="1">
      <c r="A62" s="123" t="s">
        <v>111</v>
      </c>
      <c r="B62" s="95">
        <v>791</v>
      </c>
      <c r="C62" s="73" t="s">
        <v>121</v>
      </c>
      <c r="D62" s="95"/>
      <c r="E62" s="125"/>
    </row>
    <row r="63" spans="1:5" ht="188.25" hidden="1" thickBot="1">
      <c r="A63" s="123" t="s">
        <v>113</v>
      </c>
      <c r="B63" s="95">
        <v>791</v>
      </c>
      <c r="C63" s="73" t="s">
        <v>166</v>
      </c>
      <c r="D63" s="95"/>
      <c r="E63" s="125"/>
    </row>
    <row r="64" spans="1:5" ht="38.25" hidden="1" thickBot="1">
      <c r="A64" s="40" t="s">
        <v>89</v>
      </c>
      <c r="B64" s="95">
        <v>791</v>
      </c>
      <c r="C64" s="73" t="s">
        <v>166</v>
      </c>
      <c r="D64" s="95">
        <v>200</v>
      </c>
      <c r="E64" s="125"/>
    </row>
    <row r="65" spans="1:6" ht="17.25" thickBot="1">
      <c r="A65" s="67" t="s">
        <v>127</v>
      </c>
      <c r="B65" s="96">
        <v>791</v>
      </c>
      <c r="C65" s="96"/>
      <c r="D65" s="96"/>
      <c r="E65" s="124">
        <f>E72+E78+E68</f>
        <v>10127859.889999999</v>
      </c>
    </row>
    <row r="66" spans="1:6" ht="116.25" thickBot="1">
      <c r="A66" s="68" t="s">
        <v>230</v>
      </c>
      <c r="B66" s="95">
        <v>791</v>
      </c>
      <c r="D66" s="95"/>
      <c r="E66" s="125">
        <f>E67</f>
        <v>1477546.5999999999</v>
      </c>
    </row>
    <row r="67" spans="1:6" ht="50.25" thickBot="1">
      <c r="A67" s="94" t="s">
        <v>129</v>
      </c>
      <c r="B67" s="95">
        <v>791</v>
      </c>
      <c r="C67" s="95" t="s">
        <v>108</v>
      </c>
      <c r="D67" s="95"/>
      <c r="E67" s="125">
        <f>E68+E72</f>
        <v>1477546.5999999999</v>
      </c>
    </row>
    <row r="68" spans="1:6" ht="19.5" thickBot="1">
      <c r="A68" s="40" t="s">
        <v>130</v>
      </c>
      <c r="B68" s="95">
        <v>791</v>
      </c>
      <c r="C68" s="95" t="s">
        <v>108</v>
      </c>
      <c r="D68" s="95"/>
      <c r="E68" s="125">
        <f>E69</f>
        <v>3334.44</v>
      </c>
    </row>
    <row r="69" spans="1:6" ht="56.25" customHeight="1" thickBot="1">
      <c r="A69" s="40" t="s">
        <v>231</v>
      </c>
      <c r="B69" s="95">
        <v>791</v>
      </c>
      <c r="C69" s="95" t="s">
        <v>108</v>
      </c>
      <c r="D69" s="95"/>
      <c r="E69" s="125">
        <f>E70</f>
        <v>3334.44</v>
      </c>
    </row>
    <row r="70" spans="1:6" ht="81" customHeight="1" thickBot="1">
      <c r="A70" s="40" t="s">
        <v>133</v>
      </c>
      <c r="B70" s="95">
        <v>791</v>
      </c>
      <c r="C70" s="95" t="s">
        <v>134</v>
      </c>
      <c r="E70" s="125">
        <f>E71</f>
        <v>3334.44</v>
      </c>
    </row>
    <row r="71" spans="1:6" ht="27.75" customHeight="1" thickBot="1">
      <c r="A71" s="40" t="s">
        <v>90</v>
      </c>
      <c r="B71" s="95">
        <v>791</v>
      </c>
      <c r="C71" s="95" t="s">
        <v>134</v>
      </c>
      <c r="D71" s="95">
        <v>200</v>
      </c>
      <c r="E71" s="125">
        <v>3334.44</v>
      </c>
    </row>
    <row r="72" spans="1:6" ht="15" customHeight="1">
      <c r="A72" s="156" t="s">
        <v>232</v>
      </c>
      <c r="B72" s="158">
        <v>791</v>
      </c>
      <c r="C72" s="158" t="s">
        <v>233</v>
      </c>
      <c r="D72" s="160"/>
      <c r="E72" s="162">
        <f>E74+E77</f>
        <v>1474212.16</v>
      </c>
    </row>
    <row r="73" spans="1:6" ht="9" customHeight="1" thickBot="1">
      <c r="A73" s="157"/>
      <c r="B73" s="159"/>
      <c r="C73" s="159"/>
      <c r="D73" s="161"/>
      <c r="E73" s="163"/>
    </row>
    <row r="74" spans="1:6" ht="38.25" customHeight="1" thickBot="1">
      <c r="A74" s="68" t="s">
        <v>139</v>
      </c>
      <c r="B74" s="95">
        <v>791</v>
      </c>
      <c r="C74" s="95" t="s">
        <v>190</v>
      </c>
      <c r="D74" s="95"/>
      <c r="E74" s="125">
        <f>E75</f>
        <v>1459212.16</v>
      </c>
    </row>
    <row r="75" spans="1:6" ht="40.5" customHeight="1" thickBot="1">
      <c r="A75" s="68" t="s">
        <v>89</v>
      </c>
      <c r="B75" s="95">
        <v>791</v>
      </c>
      <c r="C75" s="95" t="s">
        <v>190</v>
      </c>
      <c r="D75" s="95">
        <v>200</v>
      </c>
      <c r="E75" s="125">
        <v>1459212.16</v>
      </c>
    </row>
    <row r="76" spans="1:6" ht="40.5" customHeight="1" thickBot="1">
      <c r="A76" s="68" t="s">
        <v>234</v>
      </c>
      <c r="B76" s="95">
        <v>791</v>
      </c>
      <c r="C76" s="95" t="s">
        <v>140</v>
      </c>
      <c r="D76" s="95"/>
      <c r="E76" s="125">
        <f>E77</f>
        <v>15000</v>
      </c>
    </row>
    <row r="77" spans="1:6" ht="40.5" customHeight="1" thickBot="1">
      <c r="A77" s="68" t="s">
        <v>89</v>
      </c>
      <c r="B77" s="95">
        <v>791</v>
      </c>
      <c r="C77" s="95" t="s">
        <v>140</v>
      </c>
      <c r="D77" s="95">
        <v>200</v>
      </c>
      <c r="E77" s="125">
        <v>15000</v>
      </c>
    </row>
    <row r="78" spans="1:6" ht="23.25" customHeight="1" thickBot="1">
      <c r="A78" s="68" t="s">
        <v>141</v>
      </c>
      <c r="B78" s="95">
        <v>791</v>
      </c>
      <c r="C78" s="76"/>
      <c r="D78" s="96"/>
      <c r="E78" s="101">
        <f>E79+E89</f>
        <v>8650313.2899999991</v>
      </c>
    </row>
    <row r="79" spans="1:6" ht="26.25" customHeight="1" thickBot="1">
      <c r="A79" s="156" t="s">
        <v>143</v>
      </c>
      <c r="B79" s="165">
        <v>791</v>
      </c>
      <c r="C79" s="165" t="s">
        <v>144</v>
      </c>
      <c r="D79" s="166"/>
      <c r="E79" s="167">
        <f>E81+E87</f>
        <v>1083931.3999999999</v>
      </c>
    </row>
    <row r="80" spans="1:6" ht="24.75" customHeight="1" thickBot="1">
      <c r="A80" s="164"/>
      <c r="B80" s="165"/>
      <c r="C80" s="165"/>
      <c r="D80" s="166"/>
      <c r="E80" s="167"/>
      <c r="F80" s="31"/>
    </row>
    <row r="81" spans="1:8" ht="42" customHeight="1" thickBot="1">
      <c r="A81" s="68" t="s">
        <v>145</v>
      </c>
      <c r="B81" s="95">
        <v>791</v>
      </c>
      <c r="C81" s="95" t="s">
        <v>146</v>
      </c>
      <c r="D81" s="95"/>
      <c r="E81" s="125">
        <f>E82+E84</f>
        <v>633931.4</v>
      </c>
    </row>
    <row r="82" spans="1:8" ht="36.75" customHeight="1" thickBot="1">
      <c r="A82" s="68" t="s">
        <v>89</v>
      </c>
      <c r="B82" s="95">
        <v>791</v>
      </c>
      <c r="C82" s="95" t="s">
        <v>146</v>
      </c>
      <c r="D82" s="95">
        <v>200</v>
      </c>
      <c r="E82" s="125">
        <v>630553.93000000005</v>
      </c>
    </row>
    <row r="83" spans="1:8" ht="38.25" hidden="1" thickBot="1">
      <c r="A83" s="40" t="s">
        <v>147</v>
      </c>
      <c r="B83" s="95">
        <v>791</v>
      </c>
      <c r="C83" s="73" t="s">
        <v>148</v>
      </c>
      <c r="D83" s="95"/>
      <c r="E83" s="125">
        <f>E84</f>
        <v>3377.47</v>
      </c>
    </row>
    <row r="84" spans="1:8" ht="24.75" customHeight="1" thickBot="1">
      <c r="A84" s="70" t="s">
        <v>90</v>
      </c>
      <c r="B84" s="95">
        <v>791</v>
      </c>
      <c r="C84" s="95" t="s">
        <v>146</v>
      </c>
      <c r="D84" s="95">
        <v>800</v>
      </c>
      <c r="E84" s="125">
        <v>3377.47</v>
      </c>
    </row>
    <row r="85" spans="1:8" ht="66.75" hidden="1" thickBot="1">
      <c r="A85" s="94" t="s">
        <v>91</v>
      </c>
      <c r="B85" s="77" t="s">
        <v>177</v>
      </c>
      <c r="C85" s="73" t="s">
        <v>149</v>
      </c>
      <c r="D85" s="73"/>
      <c r="E85" s="126">
        <f>E86</f>
        <v>0</v>
      </c>
      <c r="G85" s="31"/>
      <c r="H85" s="31"/>
    </row>
    <row r="86" spans="1:8" ht="33.75" hidden="1" thickBot="1">
      <c r="A86" s="68" t="s">
        <v>89</v>
      </c>
      <c r="B86" s="77" t="s">
        <v>177</v>
      </c>
      <c r="C86" s="73" t="s">
        <v>149</v>
      </c>
      <c r="D86" s="73">
        <v>200</v>
      </c>
      <c r="E86" s="126"/>
    </row>
    <row r="87" spans="1:8" ht="78" customHeight="1" thickBot="1">
      <c r="A87" s="68" t="s">
        <v>124</v>
      </c>
      <c r="B87" s="95">
        <v>791</v>
      </c>
      <c r="C87" s="95" t="s">
        <v>152</v>
      </c>
      <c r="D87" s="95"/>
      <c r="E87" s="125">
        <f>E88</f>
        <v>450000</v>
      </c>
    </row>
    <row r="88" spans="1:8" ht="42" customHeight="1" thickBot="1">
      <c r="A88" s="68" t="s">
        <v>89</v>
      </c>
      <c r="B88" s="95">
        <v>791</v>
      </c>
      <c r="C88" s="95" t="s">
        <v>152</v>
      </c>
      <c r="D88" s="95">
        <v>200</v>
      </c>
      <c r="E88" s="125">
        <v>450000</v>
      </c>
    </row>
    <row r="89" spans="1:8" ht="42" customHeight="1" thickBot="1">
      <c r="A89" s="72" t="s">
        <v>209</v>
      </c>
      <c r="B89" s="77" t="s">
        <v>177</v>
      </c>
      <c r="C89" s="73" t="s">
        <v>210</v>
      </c>
      <c r="D89" s="73"/>
      <c r="E89" s="74">
        <f>E90</f>
        <v>7566381.8899999997</v>
      </c>
    </row>
    <row r="90" spans="1:8" ht="42" customHeight="1" thickBot="1">
      <c r="A90" s="72" t="s">
        <v>89</v>
      </c>
      <c r="B90" s="77" t="s">
        <v>177</v>
      </c>
      <c r="C90" s="73" t="s">
        <v>210</v>
      </c>
      <c r="D90" s="73">
        <v>200</v>
      </c>
      <c r="E90" s="74">
        <v>7566381.8899999997</v>
      </c>
    </row>
  </sheetData>
  <mergeCells count="17">
    <mergeCell ref="A1:E1"/>
    <mergeCell ref="A2:E2"/>
    <mergeCell ref="A4:A5"/>
    <mergeCell ref="B4:B5"/>
    <mergeCell ref="C4:C5"/>
    <mergeCell ref="D4:D5"/>
    <mergeCell ref="E4:E5"/>
    <mergeCell ref="A79:A80"/>
    <mergeCell ref="B79:B80"/>
    <mergeCell ref="C79:C80"/>
    <mergeCell ref="D79:D80"/>
    <mergeCell ref="E79:E80"/>
    <mergeCell ref="A72:A73"/>
    <mergeCell ref="B72:B73"/>
    <mergeCell ref="C72:C73"/>
    <mergeCell ref="D72:D73"/>
    <mergeCell ref="E72:E73"/>
  </mergeCells>
  <pageMargins left="0.93" right="0.23" top="0.55000000000000004" bottom="0.24" header="0.31496062992125984" footer="0.24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="80" zoomScaleNormal="80" workbookViewId="0">
      <selection activeCell="J2" sqref="J2"/>
    </sheetView>
  </sheetViews>
  <sheetFormatPr defaultRowHeight="15"/>
  <cols>
    <col min="1" max="1" width="49.85546875" customWidth="1"/>
    <col min="2" max="2" width="28.7109375" customWidth="1"/>
    <col min="3" max="3" width="25.140625" customWidth="1"/>
  </cols>
  <sheetData>
    <row r="1" spans="1:3" ht="82.9" customHeight="1">
      <c r="A1" s="18"/>
      <c r="B1" s="138" t="s">
        <v>240</v>
      </c>
      <c r="C1" s="138"/>
    </row>
    <row r="2" spans="1:3" ht="99" customHeight="1" thickBot="1">
      <c r="A2" s="139" t="s">
        <v>235</v>
      </c>
      <c r="B2" s="139"/>
      <c r="C2" s="139"/>
    </row>
    <row r="3" spans="1:3" ht="120" customHeight="1" thickBot="1">
      <c r="A3" s="79" t="s">
        <v>179</v>
      </c>
      <c r="B3" s="127" t="s">
        <v>180</v>
      </c>
      <c r="C3" s="127" t="s">
        <v>181</v>
      </c>
    </row>
    <row r="4" spans="1:3" ht="16.5" thickBot="1">
      <c r="A4" s="173" t="s">
        <v>182</v>
      </c>
      <c r="B4" s="174"/>
      <c r="C4" s="175"/>
    </row>
    <row r="5" spans="1:3" ht="19.5" thickBot="1">
      <c r="A5" s="80">
        <v>1</v>
      </c>
      <c r="B5" s="3">
        <v>2</v>
      </c>
      <c r="C5" s="3">
        <v>3</v>
      </c>
    </row>
    <row r="6" spans="1:3" ht="31.15" customHeight="1" thickBot="1">
      <c r="A6" s="81" t="s">
        <v>183</v>
      </c>
      <c r="B6" s="82" t="s">
        <v>184</v>
      </c>
      <c r="C6" s="83">
        <v>257110.79</v>
      </c>
    </row>
    <row r="7" spans="1:3" ht="55.9" customHeight="1" thickBot="1">
      <c r="A7" s="81" t="s">
        <v>185</v>
      </c>
      <c r="B7" s="82" t="s">
        <v>186</v>
      </c>
      <c r="C7" s="84">
        <v>70913.11</v>
      </c>
    </row>
  </sheetData>
  <mergeCells count="3">
    <mergeCell ref="B1:C1"/>
    <mergeCell ref="A2:C2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'3'!Область_печати</vt:lpstr>
      <vt:lpstr>'4'!Область_печати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2022-06-23T05:23:35Z</dcterms:modified>
</cp:coreProperties>
</file>