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definedNames>
    <definedName name="_xlnm.Print_Area" localSheetId="0">'Расходы прил.6'!$A$1:$E$97</definedName>
  </definedNames>
  <calcPr calcId="125725"/>
</workbook>
</file>

<file path=xl/calcChain.xml><?xml version="1.0" encoding="utf-8"?>
<calcChain xmlns="http://schemas.openxmlformats.org/spreadsheetml/2006/main">
  <c r="E93" i="3"/>
  <c r="E94"/>
  <c r="E95"/>
  <c r="E96"/>
  <c r="E59" l="1"/>
  <c r="E71"/>
  <c r="E48"/>
  <c r="E88" l="1"/>
  <c r="E89"/>
  <c r="E83" l="1"/>
  <c r="E66"/>
  <c r="E64"/>
  <c r="E62"/>
  <c r="E15"/>
  <c r="E14"/>
  <c r="E47"/>
  <c r="E46" s="1"/>
  <c r="E45" s="1"/>
  <c r="E42" l="1"/>
  <c r="E17"/>
  <c r="E82"/>
  <c r="E87"/>
  <c r="E91"/>
  <c r="E81" l="1"/>
  <c r="E84"/>
  <c r="E44" l="1"/>
  <c r="E37" s="1"/>
  <c r="E74"/>
  <c r="E57"/>
  <c r="E56" s="1"/>
  <c r="E58"/>
  <c r="E36" l="1"/>
  <c r="E40"/>
  <c r="E39" s="1"/>
  <c r="E69"/>
  <c r="E68" s="1"/>
  <c r="E70"/>
  <c r="E55"/>
  <c r="E52" s="1"/>
  <c r="E51" s="1"/>
  <c r="E50" s="1"/>
  <c r="E13"/>
  <c r="E12" s="1"/>
  <c r="E11"/>
  <c r="E28"/>
  <c r="E27"/>
  <c r="E54"/>
  <c r="E53" s="1"/>
  <c r="E60"/>
  <c r="E6" l="1"/>
  <c r="E10"/>
  <c r="E9" s="1"/>
  <c r="E41" l="1"/>
  <c r="E34"/>
  <c r="E33" s="1"/>
  <c r="E32" s="1"/>
  <c r="E31" s="1"/>
  <c r="E30" s="1"/>
  <c r="E29" l="1"/>
  <c r="E22" l="1"/>
  <c r="E80"/>
  <c r="E77"/>
  <c r="E43" l="1"/>
  <c r="E16"/>
  <c r="E18" l="1"/>
  <c r="E8" s="1"/>
  <c r="E86"/>
  <c r="E26"/>
  <c r="E24"/>
  <c r="E25" s="1"/>
  <c r="E79"/>
  <c r="E5" l="1"/>
  <c r="E19"/>
  <c r="E20"/>
</calcChain>
</file>

<file path=xl/sharedStrings.xml><?xml version="1.0" encoding="utf-8"?>
<sst xmlns="http://schemas.openxmlformats.org/spreadsheetml/2006/main" count="259" uniqueCount="113">
  <si>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</si>
  <si>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</si>
  <si>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</si>
  <si>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</si>
  <si>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</si>
  <si>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</si>
  <si>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</si>
  <si>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</si>
  <si>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</si>
  <si>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</si>
  <si>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</si>
  <si>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</si>
  <si>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</si>
  <si>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</si>
  <si>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</si>
  <si>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</si>
  <si>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</si>
  <si>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</si>
  <si>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</si>
  <si>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</si>
  <si>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</si>
  <si>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</si>
  <si>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</si>
  <si>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</si>
  <si>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</si>
  <si>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</si>
  <si>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</si>
  <si>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</si>
  <si>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</si>
  <si>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</si>
  <si>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</si>
  <si>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</si>
  <si>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</si>
  <si>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</si>
  <si>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</si>
  <si>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</si>
  <si>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</si>
  <si>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</si>
  <si>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</si>
  <si>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</si>
  <si>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</si>
  <si>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</si>
  <si>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</si>
  <si>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</si>
  <si>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</si>
  <si>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</si>
  <si>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</si>
  <si>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</si>
  <si>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</si>
  <si>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</si>
  <si>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</si>
  <si>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</si>
  <si>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</si>
  <si>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</si>
  <si>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</si>
  <si>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</si>
  <si>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</si>
  <si>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</si>
  <si>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</si>
  <si>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</si>
  <si>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</si>
  <si>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</si>
  <si>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</si>
  <si>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</si>
  <si>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</si>
  <si>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</si>
  <si>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</si>
  <si>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</si>
  <si>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</si>
  <si>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</si>
  <si>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</si>
  <si>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</si>
  <si>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</si>
  <si>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</si>
  <si>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</si>
  <si>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</si>
  <si>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</si>
  <si>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</si>
  <si>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</si>
  <si>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</si>
  <si>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</si>
  <si>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</si>
  <si>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</si>
  <si>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</si>
  <si>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</si>
  <si>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</si>
  <si>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</si>
  <si>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</si>
  <si>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</si>
  <si>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 xml:space="preserve">Распределение бюджетных ассигнований 
сельского поселения  Шафрановский сельсовет муниципального района Альшеевский район Республики Башкортостан  на 2020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</si>
  <si>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Шафрановский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</si>
  <si>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Шафрановский  сельсовет муниципального района  Альшеевский  район Республики Башкортостан»</t>
  </si>
  <si>
    <t>Приложение 6 
к решению  Совета сельского поселения  
Шафрановский сельсовет муниципального района
 Альшеевский район Республики Башкортостан 
от 25 декабря 2019 года № 30 
"О бюджете сельского поселения Шафрановский 
сельсовет  муниципального района 
Альшеевский район Республики Башкортостан
 на 2020 год и на плановый период 2021 и 2022 годов"</t>
  </si>
  <si>
    <t>21 1 02 03560</t>
  </si>
  <si>
    <t>Реализация мероприятий по благоустройству сельских территорий</t>
  </si>
  <si>
    <t>21 1 03 L5767</t>
  </si>
  <si>
    <t>Другие вопросы в области национальной экономики</t>
  </si>
  <si>
    <t>0412</t>
  </si>
  <si>
    <t>17 1 01 00000</t>
  </si>
  <si>
    <t>Проведение работ по землеустройству</t>
  </si>
  <si>
    <t xml:space="preserve">0412 </t>
  </si>
  <si>
    <t>17 1 01 03330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</si>
  <si>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</si>
  <si>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21 1 03 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</si>
  <si>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</si>
  <si>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21 1 03 S2473</t>
  </si>
  <si>
    <t>21 1 02 S2471</t>
  </si>
  <si>
    <t>Мероприятия в области экологии и природопользования</t>
  </si>
  <si>
    <t>99 0 00 41200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</si>
  <si>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</si>
  <si>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Межбюджетные трансферты общего характера муниципальных образований</t>
  </si>
  <si>
    <t>Прочие межбюджетные трансферты</t>
  </si>
  <si>
    <t>1400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</si>
</sst>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4" fontId="4" fillId="2" borderId="3" xfId="0" applyNumberFormat="1" applyFont="1" applyFill="1" applyBorder="1" applyAlignment="1">
      <alignment vertical="top" wrapText="1"/>
    </xf>
    <xf numFmtId="0" fontId="4" fillId="0" borderId="7" xfId="0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4" fontId="4" fillId="2" borderId="7" xfId="0" applyNumberFormat="1" applyFont="1" applyFill="1" applyBorder="1" applyAlignment="1">
      <alignment horizontal="right" vertical="top" wrapText="1"/>
    </xf>
    <xf numFmtId="4" fontId="4" fillId="2" borderId="4" xfId="0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" fontId="4" fillId="2" borderId="8" xfId="0" applyNumberFormat="1" applyFont="1" applyFill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view="pageBreakPreview" topLeftCell="A62" zoomScale="85" zoomScaleSheetLayoutView="85" workbookViewId="0">
      <selection activeCell="A6" sqref="A6:A7"/>
    </sheetView>
  </sheetViews>
  <sheetFormatPr defaultRowHeight="15"/>
  <cols>
    <col min="1" max="1" width="56.7109375" style="11" customWidth="1"/>
    <col min="2" max="2" width="9.7109375" style="3" customWidth="1"/>
    <col min="3" max="3" width="19.5703125" customWidth="1"/>
    <col min="4" max="4" width="7.140625" customWidth="1"/>
    <col min="5" max="5" width="16.5703125" style="16" customWidth="1"/>
    <col min="6" max="6" width="11.42578125" bestFit="1" customWidth="1"/>
    <col min="7" max="7" width="10.28515625" bestFit="1" customWidth="1"/>
  </cols>
  <sheetData>
    <row r="1" spans="1:7" ht="179.25" customHeight="1">
      <c r="A1" s="61" t="s">
        <v>92</v>
      </c>
      <c r="B1" s="61"/>
      <c r="C1" s="61"/>
      <c r="D1" s="61"/>
      <c r="E1" s="61"/>
    </row>
    <row r="2" spans="1:7" ht="108.75" customHeight="1">
      <c r="A2" s="62" t="s">
        <v>89</v>
      </c>
      <c r="B2" s="62"/>
      <c r="C2" s="62"/>
      <c r="D2" s="62"/>
      <c r="E2" s="62"/>
    </row>
    <row r="3" spans="1:7" ht="15.75" thickBot="1">
      <c r="D3" s="15"/>
    </row>
    <row r="4" spans="1:7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7" ht="19.5" thickBot="1">
      <c r="A5" s="33" t="s">
        <v>0</v>
      </c>
      <c r="B5" s="13"/>
      <c r="C5" s="2"/>
      <c r="D5" s="2"/>
      <c r="E5" s="18">
        <f>E8+E22+E29+E36+E50+E86+E93</f>
        <v>9894522.3300000001</v>
      </c>
      <c r="F5" s="15"/>
      <c r="G5" s="15"/>
    </row>
    <row r="6" spans="1:7">
      <c r="A6" s="63" t="s">
        <v>5</v>
      </c>
      <c r="B6" s="65" t="s">
        <v>45</v>
      </c>
      <c r="C6" s="67"/>
      <c r="D6" s="57"/>
      <c r="E6" s="69">
        <f>E11+E13+E14+E15+E17</f>
        <v>3554045.54</v>
      </c>
    </row>
    <row r="7" spans="1:7" ht="7.5" customHeight="1" thickBot="1">
      <c r="A7" s="64"/>
      <c r="B7" s="66"/>
      <c r="C7" s="68"/>
      <c r="D7" s="58"/>
      <c r="E7" s="70"/>
    </row>
    <row r="8" spans="1:7" ht="19.5" thickBot="1">
      <c r="A8" s="7" t="s">
        <v>6</v>
      </c>
      <c r="B8" s="13" t="s">
        <v>45</v>
      </c>
      <c r="C8" s="2" t="s">
        <v>30</v>
      </c>
      <c r="D8" s="2"/>
      <c r="E8" s="19">
        <f>E9+E12+E18</f>
        <v>3564045.54</v>
      </c>
    </row>
    <row r="9" spans="1:7" ht="38.25" thickBot="1">
      <c r="A9" s="7" t="s">
        <v>7</v>
      </c>
      <c r="B9" s="13" t="s">
        <v>46</v>
      </c>
      <c r="C9" s="2" t="s">
        <v>30</v>
      </c>
      <c r="D9" s="2"/>
      <c r="E9" s="19">
        <f>E10</f>
        <v>838000</v>
      </c>
    </row>
    <row r="10" spans="1:7" ht="19.5" thickBot="1">
      <c r="A10" s="7" t="s">
        <v>8</v>
      </c>
      <c r="B10" s="13" t="s">
        <v>46</v>
      </c>
      <c r="C10" s="2" t="s">
        <v>31</v>
      </c>
      <c r="D10" s="2"/>
      <c r="E10" s="19">
        <f>E11</f>
        <v>838000</v>
      </c>
    </row>
    <row r="11" spans="1:7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19">
        <f>645000+193000</f>
        <v>838000</v>
      </c>
    </row>
    <row r="12" spans="1:7" ht="19.5" thickBot="1">
      <c r="A12" s="7" t="s">
        <v>10</v>
      </c>
      <c r="B12" s="13" t="s">
        <v>47</v>
      </c>
      <c r="C12" s="5"/>
      <c r="D12" s="2"/>
      <c r="E12" s="19">
        <f>E13+E14+E15+E17</f>
        <v>2716045.54</v>
      </c>
    </row>
    <row r="13" spans="1:7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19">
        <f>1464934.71+443000</f>
        <v>1907934.71</v>
      </c>
    </row>
    <row r="14" spans="1:7" ht="38.25" thickBot="1">
      <c r="A14" s="7" t="s">
        <v>11</v>
      </c>
      <c r="B14" s="13" t="s">
        <v>47</v>
      </c>
      <c r="C14" s="2" t="s">
        <v>32</v>
      </c>
      <c r="D14" s="2">
        <v>200</v>
      </c>
      <c r="E14" s="19">
        <f>54000+5000+5000+51500+2000+344230.97+8300+4295.64+14600+8000+188418.93+4700+1065.29</f>
        <v>691110.83000000007</v>
      </c>
    </row>
    <row r="15" spans="1:7" ht="19.5" thickBot="1">
      <c r="A15" s="7" t="s">
        <v>12</v>
      </c>
      <c r="B15" s="13" t="s">
        <v>47</v>
      </c>
      <c r="C15" s="2" t="s">
        <v>32</v>
      </c>
      <c r="D15" s="2">
        <v>800</v>
      </c>
      <c r="E15" s="19">
        <f>54000+2800+138.5+61.5</f>
        <v>57000</v>
      </c>
    </row>
    <row r="16" spans="1:7" ht="59.25" customHeight="1" thickBot="1">
      <c r="A16" s="7" t="s">
        <v>60</v>
      </c>
      <c r="B16" s="13" t="s">
        <v>47</v>
      </c>
      <c r="C16" s="2" t="s">
        <v>33</v>
      </c>
      <c r="D16" s="2"/>
      <c r="E16" s="19">
        <f>E17</f>
        <v>60000</v>
      </c>
    </row>
    <row r="17" spans="1:5" ht="38.25" thickBot="1">
      <c r="A17" s="7" t="s">
        <v>11</v>
      </c>
      <c r="B17" s="13" t="s">
        <v>47</v>
      </c>
      <c r="C17" s="2" t="s">
        <v>33</v>
      </c>
      <c r="D17" s="2">
        <v>200</v>
      </c>
      <c r="E17" s="19">
        <f>40000+20000</f>
        <v>60000</v>
      </c>
    </row>
    <row r="18" spans="1:5" ht="19.5" thickBot="1">
      <c r="A18" s="8" t="s">
        <v>13</v>
      </c>
      <c r="B18" s="13" t="s">
        <v>48</v>
      </c>
      <c r="C18" s="2"/>
      <c r="D18" s="9"/>
      <c r="E18" s="19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19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19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19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18">
        <f>E27+E28</f>
        <v>326500</v>
      </c>
    </row>
    <row r="23" spans="1:5" ht="19.5" thickBot="1">
      <c r="A23" s="7" t="s">
        <v>6</v>
      </c>
      <c r="B23" s="14" t="s">
        <v>50</v>
      </c>
      <c r="C23" s="2" t="s">
        <v>30</v>
      </c>
      <c r="D23" s="5"/>
      <c r="E23" s="18"/>
    </row>
    <row r="24" spans="1:5" ht="19.5" thickBot="1">
      <c r="A24" s="8" t="s">
        <v>16</v>
      </c>
      <c r="B24" s="13" t="s">
        <v>50</v>
      </c>
      <c r="C24" s="2" t="s">
        <v>30</v>
      </c>
      <c r="D24" s="2"/>
      <c r="E24" s="19">
        <f>E22</f>
        <v>326500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19">
        <f>E24</f>
        <v>326500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19">
        <f>E27+E28</f>
        <v>326500</v>
      </c>
    </row>
    <row r="27" spans="1:5" ht="55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19">
        <f>241500+73000</f>
        <v>314500</v>
      </c>
    </row>
    <row r="28" spans="1:5" ht="38.25" thickBot="1">
      <c r="A28" s="7" t="s">
        <v>11</v>
      </c>
      <c r="B28" s="13" t="s">
        <v>50</v>
      </c>
      <c r="C28" s="2" t="s">
        <v>35</v>
      </c>
      <c r="D28" s="2">
        <v>200</v>
      </c>
      <c r="E28" s="19">
        <f>2000+4000+6000</f>
        <v>12000</v>
      </c>
    </row>
    <row r="29" spans="1:5" ht="38.25" hidden="1" thickBot="1">
      <c r="A29" s="27" t="s">
        <v>74</v>
      </c>
      <c r="B29" s="30" t="s">
        <v>76</v>
      </c>
      <c r="C29" s="31"/>
      <c r="D29" s="31"/>
      <c r="E29" s="32">
        <f>E35</f>
        <v>0</v>
      </c>
    </row>
    <row r="30" spans="1:5" ht="94.5" hidden="1" customHeight="1" thickBot="1">
      <c r="A30" s="7" t="s">
        <v>90</v>
      </c>
      <c r="B30" s="20" t="s">
        <v>76</v>
      </c>
      <c r="C30" s="4" t="s">
        <v>79</v>
      </c>
      <c r="D30" s="4"/>
      <c r="E30" s="21">
        <f>E31</f>
        <v>0</v>
      </c>
    </row>
    <row r="31" spans="1:5" ht="57" hidden="1" thickBot="1">
      <c r="A31" s="7" t="s">
        <v>81</v>
      </c>
      <c r="B31" s="20" t="s">
        <v>76</v>
      </c>
      <c r="C31" s="4" t="s">
        <v>39</v>
      </c>
      <c r="D31" s="4"/>
      <c r="E31" s="21">
        <f>E32</f>
        <v>0</v>
      </c>
    </row>
    <row r="32" spans="1:5" ht="37.5" hidden="1" customHeight="1" thickBot="1">
      <c r="A32" s="7" t="s">
        <v>78</v>
      </c>
      <c r="B32" s="20" t="s">
        <v>76</v>
      </c>
      <c r="C32" s="4" t="s">
        <v>80</v>
      </c>
      <c r="D32" s="4"/>
      <c r="E32" s="21">
        <f>E33</f>
        <v>0</v>
      </c>
    </row>
    <row r="33" spans="1:5" ht="19.5" hidden="1" thickBot="1">
      <c r="A33" s="28" t="s">
        <v>75</v>
      </c>
      <c r="B33" s="20" t="s">
        <v>73</v>
      </c>
      <c r="C33" s="4" t="s">
        <v>80</v>
      </c>
      <c r="D33" s="4"/>
      <c r="E33" s="21">
        <f>E34</f>
        <v>0</v>
      </c>
    </row>
    <row r="34" spans="1:5" ht="112.5" hidden="1" customHeight="1" thickBot="1">
      <c r="A34" s="28" t="s">
        <v>63</v>
      </c>
      <c r="B34" s="20" t="s">
        <v>73</v>
      </c>
      <c r="C34" s="4" t="s">
        <v>77</v>
      </c>
      <c r="D34" s="4"/>
      <c r="E34" s="21">
        <f>E35</f>
        <v>0</v>
      </c>
    </row>
    <row r="35" spans="1:5" ht="38.25" hidden="1" thickBot="1">
      <c r="A35" s="29" t="s">
        <v>11</v>
      </c>
      <c r="B35" s="20" t="s">
        <v>73</v>
      </c>
      <c r="C35" s="4" t="s">
        <v>77</v>
      </c>
      <c r="D35" s="4">
        <v>200</v>
      </c>
      <c r="E35" s="35"/>
    </row>
    <row r="36" spans="1:5" ht="19.5" thickBot="1">
      <c r="A36" s="33" t="s">
        <v>18</v>
      </c>
      <c r="B36" s="14" t="s">
        <v>51</v>
      </c>
      <c r="C36" s="5"/>
      <c r="D36" s="2"/>
      <c r="E36" s="18">
        <f>E42+E44+E48</f>
        <v>1398146.69</v>
      </c>
    </row>
    <row r="37" spans="1:5" ht="18.75">
      <c r="A37" s="10" t="s">
        <v>19</v>
      </c>
      <c r="B37" s="55" t="s">
        <v>52</v>
      </c>
      <c r="C37" s="57"/>
      <c r="D37" s="57"/>
      <c r="E37" s="59">
        <f>E42+E44</f>
        <v>1298993.72</v>
      </c>
    </row>
    <row r="38" spans="1:5" ht="19.5" thickBot="1">
      <c r="A38" s="7" t="s">
        <v>20</v>
      </c>
      <c r="B38" s="56"/>
      <c r="C38" s="58"/>
      <c r="D38" s="58"/>
      <c r="E38" s="60"/>
    </row>
    <row r="39" spans="1:5" ht="96.75" customHeight="1" thickBot="1">
      <c r="A39" s="7" t="s">
        <v>91</v>
      </c>
      <c r="B39" s="13" t="s">
        <v>52</v>
      </c>
      <c r="C39" s="2" t="s">
        <v>36</v>
      </c>
      <c r="D39" s="2"/>
      <c r="E39" s="19">
        <f>E40</f>
        <v>1298993.72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19">
        <f>E42+E44</f>
        <v>1298993.72</v>
      </c>
    </row>
    <row r="41" spans="1:5" ht="59.25" customHeight="1" thickBot="1">
      <c r="A41" s="7" t="s">
        <v>22</v>
      </c>
      <c r="B41" s="13" t="s">
        <v>52</v>
      </c>
      <c r="C41" s="2" t="s">
        <v>38</v>
      </c>
      <c r="D41" s="2"/>
      <c r="E41" s="19">
        <f>E42</f>
        <v>1188993.72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19">
        <f>753993.72+400000+35000</f>
        <v>1188993.72</v>
      </c>
    </row>
    <row r="43" spans="1:5" ht="59.25" customHeight="1" thickBot="1">
      <c r="A43" s="7" t="s">
        <v>22</v>
      </c>
      <c r="B43" s="13" t="s">
        <v>52</v>
      </c>
      <c r="C43" s="2" t="s">
        <v>56</v>
      </c>
      <c r="D43" s="2"/>
      <c r="E43" s="19">
        <f>E44</f>
        <v>110000</v>
      </c>
    </row>
    <row r="44" spans="1:5" ht="38.25" thickBot="1">
      <c r="A44" s="41" t="s">
        <v>11</v>
      </c>
      <c r="B44" s="42" t="s">
        <v>52</v>
      </c>
      <c r="C44" s="43" t="s">
        <v>56</v>
      </c>
      <c r="D44" s="43">
        <v>200</v>
      </c>
      <c r="E44" s="44">
        <f>110000</f>
        <v>110000</v>
      </c>
    </row>
    <row r="45" spans="1:5" ht="75.75" thickBot="1">
      <c r="A45" s="53" t="s">
        <v>109</v>
      </c>
      <c r="B45" s="51" t="s">
        <v>97</v>
      </c>
      <c r="C45" s="50"/>
      <c r="D45" s="50"/>
      <c r="E45" s="52">
        <f>E46</f>
        <v>99152.97</v>
      </c>
    </row>
    <row r="46" spans="1:5" ht="21.75" customHeight="1" thickBot="1">
      <c r="A46" s="23" t="s">
        <v>96</v>
      </c>
      <c r="B46" s="20" t="s">
        <v>97</v>
      </c>
      <c r="C46" s="4" t="s">
        <v>98</v>
      </c>
      <c r="D46" s="4"/>
      <c r="E46" s="21">
        <f>E47</f>
        <v>99152.97</v>
      </c>
    </row>
    <row r="47" spans="1:5" ht="19.5" thickBot="1">
      <c r="A47" s="23" t="s">
        <v>99</v>
      </c>
      <c r="B47" s="20" t="s">
        <v>100</v>
      </c>
      <c r="C47" s="4" t="s">
        <v>101</v>
      </c>
      <c r="D47" s="4"/>
      <c r="E47" s="21">
        <f>E48</f>
        <v>99152.97</v>
      </c>
    </row>
    <row r="48" spans="1:5" ht="36" customHeight="1" thickBot="1">
      <c r="A48" s="7" t="s">
        <v>11</v>
      </c>
      <c r="B48" s="20" t="s">
        <v>100</v>
      </c>
      <c r="C48" s="4" t="s">
        <v>101</v>
      </c>
      <c r="D48" s="4">
        <v>200</v>
      </c>
      <c r="E48" s="21">
        <f>63152.97+36000</f>
        <v>99152.97</v>
      </c>
    </row>
    <row r="49" spans="1:5" ht="19.5" hidden="1" thickBot="1">
      <c r="A49" s="23"/>
      <c r="B49" s="20"/>
      <c r="C49" s="4"/>
      <c r="D49" s="4"/>
      <c r="E49" s="21"/>
    </row>
    <row r="50" spans="1:5" ht="21" customHeight="1">
      <c r="A50" s="45" t="s">
        <v>23</v>
      </c>
      <c r="B50" s="46" t="s">
        <v>53</v>
      </c>
      <c r="C50" s="47"/>
      <c r="D50" s="48"/>
      <c r="E50" s="49">
        <f>E51</f>
        <v>3286930.1</v>
      </c>
    </row>
    <row r="51" spans="1:5" ht="80.25" customHeight="1">
      <c r="A51" s="36" t="s">
        <v>90</v>
      </c>
      <c r="B51" s="37" t="s">
        <v>53</v>
      </c>
      <c r="C51" s="38" t="s">
        <v>39</v>
      </c>
      <c r="D51" s="38"/>
      <c r="E51" s="39">
        <f>E52</f>
        <v>3286930.1</v>
      </c>
    </row>
    <row r="52" spans="1:5" ht="37.5" customHeight="1" thickBot="1">
      <c r="A52" s="7" t="s">
        <v>88</v>
      </c>
      <c r="B52" s="13" t="s">
        <v>53</v>
      </c>
      <c r="C52" s="2" t="s">
        <v>39</v>
      </c>
      <c r="D52" s="2"/>
      <c r="E52" s="19">
        <f>E55+E59+E61+E63+E65+E67+E68</f>
        <v>3286930.1</v>
      </c>
    </row>
    <row r="53" spans="1:5" ht="19.5" thickBot="1">
      <c r="A53" s="7" t="s">
        <v>86</v>
      </c>
      <c r="B53" s="13" t="s">
        <v>83</v>
      </c>
      <c r="C53" s="2" t="s">
        <v>84</v>
      </c>
      <c r="D53" s="2"/>
      <c r="E53" s="19">
        <f>E54</f>
        <v>3204.36</v>
      </c>
    </row>
    <row r="54" spans="1:5" ht="61.5" customHeight="1" thickBot="1">
      <c r="A54" s="7" t="s">
        <v>87</v>
      </c>
      <c r="B54" s="13" t="s">
        <v>83</v>
      </c>
      <c r="C54" s="2" t="s">
        <v>85</v>
      </c>
      <c r="D54" s="2"/>
      <c r="E54" s="19">
        <f>E55</f>
        <v>3204.36</v>
      </c>
    </row>
    <row r="55" spans="1:5" ht="38.25" thickBot="1">
      <c r="A55" s="7" t="s">
        <v>11</v>
      </c>
      <c r="B55" s="13" t="s">
        <v>83</v>
      </c>
      <c r="C55" s="2" t="s">
        <v>85</v>
      </c>
      <c r="D55" s="2">
        <v>200</v>
      </c>
      <c r="E55" s="19">
        <f>3204.36</f>
        <v>3204.36</v>
      </c>
    </row>
    <row r="56" spans="1:5" ht="19.5" thickBot="1">
      <c r="A56" s="7" t="s">
        <v>24</v>
      </c>
      <c r="B56" s="13" t="s">
        <v>54</v>
      </c>
      <c r="C56" s="2" t="s">
        <v>39</v>
      </c>
      <c r="D56" s="2"/>
      <c r="E56" s="19">
        <f>E57</f>
        <v>357644</v>
      </c>
    </row>
    <row r="57" spans="1:5" ht="54.75" customHeight="1" thickBot="1">
      <c r="A57" s="7" t="s">
        <v>25</v>
      </c>
      <c r="B57" s="13" t="s">
        <v>54</v>
      </c>
      <c r="C57" s="2" t="s">
        <v>66</v>
      </c>
      <c r="D57" s="2"/>
      <c r="E57" s="19">
        <f>E59+E61</f>
        <v>357644</v>
      </c>
    </row>
    <row r="58" spans="1:5" ht="24" customHeight="1" thickBot="1">
      <c r="A58" s="7" t="s">
        <v>26</v>
      </c>
      <c r="B58" s="13" t="s">
        <v>54</v>
      </c>
      <c r="C58" s="2" t="s">
        <v>93</v>
      </c>
      <c r="D58" s="2"/>
      <c r="E58" s="19">
        <f>E59</f>
        <v>357644</v>
      </c>
    </row>
    <row r="59" spans="1:5" ht="22.5" customHeight="1" thickBot="1">
      <c r="A59" s="7" t="s">
        <v>11</v>
      </c>
      <c r="B59" s="13" t="s">
        <v>54</v>
      </c>
      <c r="C59" s="2" t="s">
        <v>93</v>
      </c>
      <c r="D59" s="2">
        <v>200</v>
      </c>
      <c r="E59" s="19">
        <f>200000+88644+69000</f>
        <v>357644</v>
      </c>
    </row>
    <row r="60" spans="1:5" ht="38.25" hidden="1" thickBot="1">
      <c r="A60" s="7" t="s">
        <v>26</v>
      </c>
      <c r="B60" s="13" t="s">
        <v>54</v>
      </c>
      <c r="C60" s="2" t="s">
        <v>82</v>
      </c>
      <c r="D60" s="2"/>
      <c r="E60" s="19">
        <f>E61</f>
        <v>0</v>
      </c>
    </row>
    <row r="61" spans="1:5" ht="38.25" hidden="1" thickBot="1">
      <c r="A61" s="7" t="s">
        <v>11</v>
      </c>
      <c r="B61" s="13" t="s">
        <v>54</v>
      </c>
      <c r="C61" s="2" t="s">
        <v>82</v>
      </c>
      <c r="D61" s="2">
        <v>200</v>
      </c>
      <c r="E61" s="19"/>
    </row>
    <row r="62" spans="1:5" ht="57" thickBot="1">
      <c r="A62" s="22" t="s">
        <v>68</v>
      </c>
      <c r="B62" s="13" t="s">
        <v>54</v>
      </c>
      <c r="C62" s="2" t="s">
        <v>106</v>
      </c>
      <c r="D62" s="2"/>
      <c r="E62" s="19">
        <f>E63</f>
        <v>125000</v>
      </c>
    </row>
    <row r="63" spans="1:5" ht="38.25" thickBot="1">
      <c r="A63" s="22" t="s">
        <v>11</v>
      </c>
      <c r="B63" s="13" t="s">
        <v>54</v>
      </c>
      <c r="C63" s="2" t="s">
        <v>106</v>
      </c>
      <c r="D63" s="2">
        <v>200</v>
      </c>
      <c r="E63" s="19">
        <v>125000</v>
      </c>
    </row>
    <row r="64" spans="1:5" ht="75.75" thickBot="1">
      <c r="A64" s="22" t="s">
        <v>102</v>
      </c>
      <c r="B64" s="13" t="s">
        <v>54</v>
      </c>
      <c r="C64" s="2" t="s">
        <v>103</v>
      </c>
      <c r="D64" s="2"/>
      <c r="E64" s="19">
        <f>E65</f>
        <v>270000</v>
      </c>
    </row>
    <row r="65" spans="1:6" ht="38.25" thickBot="1">
      <c r="A65" s="22" t="s">
        <v>11</v>
      </c>
      <c r="B65" s="13" t="s">
        <v>54</v>
      </c>
      <c r="C65" s="2" t="s">
        <v>103</v>
      </c>
      <c r="D65" s="2">
        <v>200</v>
      </c>
      <c r="E65" s="19">
        <v>270000</v>
      </c>
    </row>
    <row r="66" spans="1:6" ht="75.75" thickBot="1">
      <c r="A66" s="22" t="s">
        <v>104</v>
      </c>
      <c r="B66" s="13" t="s">
        <v>54</v>
      </c>
      <c r="C66" s="2" t="s">
        <v>105</v>
      </c>
      <c r="D66" s="2"/>
      <c r="E66" s="19">
        <f>E67</f>
        <v>150000</v>
      </c>
    </row>
    <row r="67" spans="1:6" ht="38.25" thickBot="1">
      <c r="A67" s="22" t="s">
        <v>11</v>
      </c>
      <c r="B67" s="13" t="s">
        <v>54</v>
      </c>
      <c r="C67" s="2" t="s">
        <v>105</v>
      </c>
      <c r="D67" s="2">
        <v>200</v>
      </c>
      <c r="E67" s="19">
        <v>150000</v>
      </c>
    </row>
    <row r="68" spans="1:6" ht="19.5" thickBot="1">
      <c r="A68" s="7" t="s">
        <v>27</v>
      </c>
      <c r="B68" s="13" t="s">
        <v>55</v>
      </c>
      <c r="C68" s="2"/>
      <c r="D68" s="2"/>
      <c r="E68" s="19">
        <f>E69</f>
        <v>2381081.7400000002</v>
      </c>
    </row>
    <row r="69" spans="1:6" ht="57" thickBot="1">
      <c r="A69" s="7" t="s">
        <v>28</v>
      </c>
      <c r="B69" s="13" t="s">
        <v>55</v>
      </c>
      <c r="C69" s="2" t="s">
        <v>40</v>
      </c>
      <c r="D69" s="2"/>
      <c r="E69" s="19">
        <f>E71+E74+E76+E81+E83+E85</f>
        <v>2381081.7400000002</v>
      </c>
      <c r="F69" s="15"/>
    </row>
    <row r="70" spans="1:6" ht="38.25" thickBot="1">
      <c r="A70" s="7" t="s">
        <v>29</v>
      </c>
      <c r="B70" s="13" t="s">
        <v>55</v>
      </c>
      <c r="C70" s="2" t="s">
        <v>41</v>
      </c>
      <c r="D70" s="2"/>
      <c r="E70" s="19">
        <f>E71+E74</f>
        <v>704221.74</v>
      </c>
      <c r="F70" s="15"/>
    </row>
    <row r="71" spans="1:6" ht="38.25" thickBot="1">
      <c r="A71" s="7" t="s">
        <v>11</v>
      </c>
      <c r="B71" s="13" t="s">
        <v>55</v>
      </c>
      <c r="C71" s="2" t="s">
        <v>41</v>
      </c>
      <c r="D71" s="2">
        <v>200</v>
      </c>
      <c r="E71" s="19">
        <f>60000+1200+178977+295080.74+9426.26+70300+55673+30564.74</f>
        <v>701221.74</v>
      </c>
    </row>
    <row r="72" spans="1:6" ht="19.5" hidden="1" thickBot="1">
      <c r="A72" s="34" t="s">
        <v>71</v>
      </c>
      <c r="B72" s="13" t="s">
        <v>55</v>
      </c>
      <c r="C72" s="2" t="s">
        <v>70</v>
      </c>
      <c r="D72" s="2"/>
      <c r="E72" s="19"/>
    </row>
    <row r="73" spans="1:6" ht="38.25" hidden="1" thickBot="1">
      <c r="A73" s="7" t="s">
        <v>11</v>
      </c>
      <c r="B73" s="13" t="s">
        <v>55</v>
      </c>
      <c r="C73" s="2" t="s">
        <v>70</v>
      </c>
      <c r="D73" s="2">
        <v>200</v>
      </c>
      <c r="E73" s="19"/>
    </row>
    <row r="74" spans="1:6" ht="19.5" thickBot="1">
      <c r="A74" s="7" t="s">
        <v>12</v>
      </c>
      <c r="B74" s="13" t="s">
        <v>55</v>
      </c>
      <c r="C74" s="2" t="s">
        <v>41</v>
      </c>
      <c r="D74" s="2">
        <v>800</v>
      </c>
      <c r="E74" s="19">
        <f>3000</f>
        <v>3000</v>
      </c>
    </row>
    <row r="75" spans="1:6" ht="57.75" customHeight="1" thickBot="1">
      <c r="A75" s="22" t="s">
        <v>60</v>
      </c>
      <c r="B75" s="13" t="s">
        <v>55</v>
      </c>
      <c r="C75" s="2" t="s">
        <v>42</v>
      </c>
      <c r="D75" s="2"/>
      <c r="E75" s="19">
        <v>10000</v>
      </c>
    </row>
    <row r="76" spans="1:6" ht="38.25" thickBot="1">
      <c r="A76" s="22" t="s">
        <v>11</v>
      </c>
      <c r="B76" s="13" t="s">
        <v>55</v>
      </c>
      <c r="C76" s="2" t="s">
        <v>42</v>
      </c>
      <c r="D76" s="2">
        <v>200</v>
      </c>
      <c r="E76" s="19">
        <v>10000</v>
      </c>
    </row>
    <row r="77" spans="1:6" ht="57" hidden="1" thickBot="1">
      <c r="A77" s="22" t="s">
        <v>68</v>
      </c>
      <c r="B77" s="13" t="s">
        <v>55</v>
      </c>
      <c r="C77" s="2" t="s">
        <v>72</v>
      </c>
      <c r="D77" s="2"/>
      <c r="E77" s="19">
        <f>E78</f>
        <v>0</v>
      </c>
    </row>
    <row r="78" spans="1:6" ht="38.25" hidden="1" thickBot="1">
      <c r="A78" s="22" t="s">
        <v>11</v>
      </c>
      <c r="B78" s="13" t="s">
        <v>55</v>
      </c>
      <c r="C78" s="2" t="s">
        <v>72</v>
      </c>
      <c r="D78" s="2">
        <v>200</v>
      </c>
      <c r="E78" s="19"/>
    </row>
    <row r="79" spans="1:6" ht="75.75" thickBot="1">
      <c r="A79" s="7" t="s">
        <v>22</v>
      </c>
      <c r="B79" s="13" t="s">
        <v>55</v>
      </c>
      <c r="C79" s="2" t="s">
        <v>43</v>
      </c>
      <c r="D79" s="2"/>
      <c r="E79" s="19">
        <f>E81</f>
        <v>490000</v>
      </c>
    </row>
    <row r="80" spans="1:6" ht="27.75" customHeight="1" thickBot="1">
      <c r="A80" s="22" t="s">
        <v>67</v>
      </c>
      <c r="B80" s="13" t="s">
        <v>55</v>
      </c>
      <c r="C80" s="2" t="s">
        <v>43</v>
      </c>
      <c r="D80" s="2"/>
      <c r="E80" s="19">
        <f>E81</f>
        <v>490000</v>
      </c>
    </row>
    <row r="81" spans="1:5" ht="38.25" thickBot="1">
      <c r="A81" s="7" t="s">
        <v>11</v>
      </c>
      <c r="B81" s="13" t="s">
        <v>55</v>
      </c>
      <c r="C81" s="2" t="s">
        <v>43</v>
      </c>
      <c r="D81" s="2">
        <v>200</v>
      </c>
      <c r="E81" s="19">
        <f>350000+140000</f>
        <v>490000</v>
      </c>
    </row>
    <row r="82" spans="1:5" ht="38.25" thickBot="1">
      <c r="A82" s="23" t="s">
        <v>94</v>
      </c>
      <c r="B82" s="13" t="s">
        <v>55</v>
      </c>
      <c r="C82" s="6" t="s">
        <v>95</v>
      </c>
      <c r="D82" s="6"/>
      <c r="E82" s="40">
        <f>E83</f>
        <v>551180</v>
      </c>
    </row>
    <row r="83" spans="1:5" ht="38.25" thickBot="1">
      <c r="A83" s="22" t="s">
        <v>11</v>
      </c>
      <c r="B83" s="13" t="s">
        <v>55</v>
      </c>
      <c r="C83" s="2" t="s">
        <v>95</v>
      </c>
      <c r="D83" s="2">
        <v>200</v>
      </c>
      <c r="E83" s="19">
        <f>43062.94+315793.97+153795.81+38527.28</f>
        <v>551180</v>
      </c>
    </row>
    <row r="84" spans="1:5" ht="57" thickBot="1">
      <c r="A84" s="22" t="s">
        <v>68</v>
      </c>
      <c r="B84" s="13" t="s">
        <v>55</v>
      </c>
      <c r="C84" s="2" t="s">
        <v>72</v>
      </c>
      <c r="D84" s="2"/>
      <c r="E84" s="19">
        <f>E85</f>
        <v>625680</v>
      </c>
    </row>
    <row r="85" spans="1:5" ht="38.25" thickBot="1">
      <c r="A85" s="22" t="s">
        <v>11</v>
      </c>
      <c r="B85" s="13" t="s">
        <v>55</v>
      </c>
      <c r="C85" s="2" t="s">
        <v>72</v>
      </c>
      <c r="D85" s="2">
        <v>200</v>
      </c>
      <c r="E85" s="19">
        <v>625680</v>
      </c>
    </row>
    <row r="86" spans="1:5" ht="19.5" thickBot="1">
      <c r="A86" s="24" t="s">
        <v>69</v>
      </c>
      <c r="B86" s="14" t="s">
        <v>61</v>
      </c>
      <c r="C86" s="2"/>
      <c r="D86" s="2"/>
      <c r="E86" s="18">
        <f>E88</f>
        <v>308400</v>
      </c>
    </row>
    <row r="87" spans="1:5" ht="19.5" thickBot="1">
      <c r="A87" s="7" t="s">
        <v>6</v>
      </c>
      <c r="B87" s="13" t="s">
        <v>61</v>
      </c>
      <c r="C87" s="2" t="s">
        <v>30</v>
      </c>
      <c r="D87" s="2"/>
      <c r="E87" s="19">
        <f>E88</f>
        <v>308400</v>
      </c>
    </row>
    <row r="88" spans="1:5" ht="38.25" thickBot="1">
      <c r="A88" s="22" t="s">
        <v>62</v>
      </c>
      <c r="B88" s="13" t="s">
        <v>57</v>
      </c>
      <c r="C88" s="2" t="s">
        <v>30</v>
      </c>
      <c r="D88" s="2"/>
      <c r="E88" s="19">
        <f>E92+E90</f>
        <v>308400</v>
      </c>
    </row>
    <row r="89" spans="1:5" ht="38.25" thickBot="1">
      <c r="A89" s="22" t="s">
        <v>107</v>
      </c>
      <c r="B89" s="13" t="s">
        <v>57</v>
      </c>
      <c r="C89" s="2" t="s">
        <v>108</v>
      </c>
      <c r="D89" s="2"/>
      <c r="E89" s="19">
        <f>E90</f>
        <v>8400</v>
      </c>
    </row>
    <row r="90" spans="1:5" ht="38.25" thickBot="1">
      <c r="A90" s="7" t="s">
        <v>11</v>
      </c>
      <c r="B90" s="13" t="s">
        <v>57</v>
      </c>
      <c r="C90" s="2" t="s">
        <v>108</v>
      </c>
      <c r="D90" s="2">
        <v>200</v>
      </c>
      <c r="E90" s="19">
        <v>8400</v>
      </c>
    </row>
    <row r="91" spans="1:5" ht="126" customHeight="1" thickBot="1">
      <c r="A91" s="25" t="s">
        <v>63</v>
      </c>
      <c r="B91" s="13" t="s">
        <v>57</v>
      </c>
      <c r="C91" s="2" t="s">
        <v>58</v>
      </c>
      <c r="D91" s="2"/>
      <c r="E91" s="19">
        <f>E92</f>
        <v>300000</v>
      </c>
    </row>
    <row r="92" spans="1:5" ht="38.25" thickBot="1">
      <c r="A92" s="7" t="s">
        <v>11</v>
      </c>
      <c r="B92" s="13" t="s">
        <v>57</v>
      </c>
      <c r="C92" s="2" t="s">
        <v>58</v>
      </c>
      <c r="D92" s="2">
        <v>200</v>
      </c>
      <c r="E92" s="19">
        <v>300000</v>
      </c>
    </row>
    <row r="93" spans="1:5" ht="38.25" thickBot="1">
      <c r="A93" s="24" t="s">
        <v>110</v>
      </c>
      <c r="B93" s="14" t="s">
        <v>112</v>
      </c>
      <c r="C93" s="2"/>
      <c r="D93" s="2"/>
      <c r="E93" s="18">
        <f>E94</f>
        <v>1010500</v>
      </c>
    </row>
    <row r="94" spans="1:5" ht="19.5" thickBot="1">
      <c r="A94" s="22" t="s">
        <v>111</v>
      </c>
      <c r="B94" s="50">
        <v>1403</v>
      </c>
      <c r="C94" s="2"/>
      <c r="D94" s="2"/>
      <c r="E94" s="19">
        <f>E95</f>
        <v>1010500</v>
      </c>
    </row>
    <row r="95" spans="1:5" ht="19.5" thickBot="1">
      <c r="A95" s="7" t="s">
        <v>6</v>
      </c>
      <c r="B95" s="54">
        <v>1400</v>
      </c>
      <c r="C95" s="50" t="s">
        <v>30</v>
      </c>
      <c r="D95" s="6"/>
      <c r="E95" s="19">
        <f>E96</f>
        <v>1010500</v>
      </c>
    </row>
    <row r="96" spans="1:5" ht="21.75" customHeight="1" thickBot="1">
      <c r="A96" s="23" t="s">
        <v>64</v>
      </c>
      <c r="B96" s="54">
        <v>1403</v>
      </c>
      <c r="C96" s="54" t="s">
        <v>59</v>
      </c>
      <c r="D96" s="2"/>
      <c r="E96" s="21">
        <f>E97</f>
        <v>1010500</v>
      </c>
    </row>
    <row r="97" spans="1:5" ht="19.5" thickBot="1">
      <c r="A97" s="23" t="s">
        <v>65</v>
      </c>
      <c r="B97" s="54">
        <v>1403</v>
      </c>
      <c r="C97" s="54" t="s">
        <v>59</v>
      </c>
      <c r="D97" s="2">
        <v>500</v>
      </c>
      <c r="E97" s="21">
        <v>1010500</v>
      </c>
    </row>
    <row r="98" spans="1:5">
      <c r="A98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599999999999999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прил.6</vt:lpstr>
      <vt:lpstr>'Расходы прил.6'!Область_печати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2020-08-06T11:43:32Z</dcterms:modified>
</cp:coreProperties>
</file>