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прил.10'!$A$1:$E$86</definedName>
  </definedNames>
  <calcPr calcId="125725"/>
</workbook>
</file>

<file path=xl/calcChain.xml><?xml version="1.0" encoding="utf-8"?>
<calcChain xmlns="http://schemas.openxmlformats.org/spreadsheetml/2006/main">
  <c r="E6" i="3"/>
  <c r="E24"/>
  <c r="E30"/>
  <c r="E31"/>
  <c r="E32"/>
  <c r="E33"/>
  <c r="E35"/>
  <c r="E36"/>
  <c r="E74" l="1"/>
  <c r="E72"/>
  <c r="E67"/>
  <c r="E66"/>
  <c r="E57"/>
  <c r="E53"/>
  <c r="E46"/>
  <c r="E44"/>
  <c r="E39"/>
  <c r="E23"/>
  <c r="E22"/>
  <c r="E16"/>
  <c r="E14"/>
  <c r="E13"/>
  <c r="E12"/>
  <c r="E68"/>
  <c r="E55"/>
  <c r="E65" l="1"/>
  <c r="E63"/>
  <c r="E62" s="1"/>
  <c r="E49" s="1"/>
  <c r="E25"/>
  <c r="E26"/>
  <c r="E75"/>
  <c r="E73"/>
  <c r="E79"/>
  <c r="E77"/>
  <c r="E60"/>
  <c r="E52"/>
  <c r="E51" s="1"/>
  <c r="E56" l="1"/>
  <c r="E54"/>
  <c r="E50" s="1"/>
  <c r="E38"/>
  <c r="E37" s="1"/>
  <c r="E58"/>
  <c r="E83" l="1"/>
  <c r="E82" s="1"/>
  <c r="E81" s="1"/>
  <c r="E21"/>
  <c r="E20" s="1"/>
  <c r="E19" s="1"/>
  <c r="E15"/>
  <c r="E11" s="1"/>
  <c r="E8" s="1"/>
  <c r="E7" s="1"/>
  <c r="E9"/>
  <c r="E28"/>
  <c r="E40"/>
  <c r="E45"/>
  <c r="E43"/>
  <c r="E42" s="1"/>
  <c r="E41" s="1"/>
</calcChain>
</file>

<file path=xl/sharedStrings.xml><?xml version="1.0" encoding="utf-8"?>
<sst xmlns="http://schemas.openxmlformats.org/spreadsheetml/2006/main" count="159" uniqueCount="84">
  <si>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</si>
  <si>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</si>
  <si>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</si>
  <si>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</si>
  <si>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</si>
  <si>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</si>
  <si>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</si>
  <si>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</si>
  <si>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</si>
  <si>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</si>
  <si>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</si>
  <si>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</si>
  <si>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</si>
  <si>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</si>
  <si>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</si>
  <si>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</si>
  <si>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</si>
  <si>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</si>
  <si>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</si>
  <si>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</si>
  <si>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</si>
  <si>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</si>
  <si>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</si>
  <si>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</si>
  <si>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</si>
  <si>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</si>
  <si>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20 1 01 S2471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</si>
  <si>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</si>
  <si>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</si>
  <si>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</si>
  <si>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</si>
  <si>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</si>
  <si>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</si>
  <si>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</si>
  <si>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</si>
  <si>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</si>
  <si>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</si>
  <si>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</si>
  <si>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</si>
  <si>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</si>
  <si>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21 1 03 L5767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</si>
  <si>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</si>
  <si>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</si>
  <si>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</si>
  <si>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Реализация мероприятий по благоустройству сельских территорий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</si>
  <si>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</si>
  <si>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</si>
  <si>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</si>
  <si>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Охрана окружающей среды</t>
  </si>
  <si>
    <t>Национальная безопасность и правоохранительная деятельность</t>
  </si>
  <si>
    <t>Обеспечение пожарной безопасности</t>
  </si>
  <si>
    <t>21 1 04 74040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</si>
  <si>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</si>
  <si>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</si>
  <si>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</si>
  <si>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21 1 02 00000</t>
  </si>
  <si>
    <t>21 1 02 74040</t>
  </si>
  <si>
    <t>Другие вопросы в области национальной экономики</t>
  </si>
  <si>
    <t>Проведение работ по землеустройству</t>
  </si>
  <si>
    <t>17 1 01 00000</t>
  </si>
  <si>
    <t>17 1 01 03330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</si>
  <si>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</si>
  <si>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</si>
  <si>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21 1 01 00000</t>
  </si>
  <si>
    <t xml:space="preserve">21 1 01 03610 </t>
  </si>
  <si>
    <t>21 1 02 03560</t>
  </si>
  <si>
    <t>21 1 02 S2471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</si>
  <si>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</si>
  <si>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</si>
  <si>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21 1 03 S2472</t>
  </si>
  <si>
    <t>21 1 03 S2473</t>
  </si>
  <si>
    <t>21 1 03 S2471</t>
  </si>
  <si>
    <t>Мероприятия в области экологии и природопользования</t>
  </si>
  <si>
    <t>99 0 00 41200</t>
  </si>
  <si>
    <t>Межбюджетные трансферты</t>
  </si>
  <si>
    <t>Ведомственная структура расходов бюджета сельского поселения Шафрановский 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</si>
  <si>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Шафрановский 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</si>
  <si>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 сельсовет муниципального района  Альшеевский  район Республики Башкортостан»</t>
  </si>
  <si>
    <t>Приложение 10                                                                                                                                               к решению  Совета сельского поселения  
Шафрановский  сельсовет муниципального района 
Альшеевский район Республики Башкортостан  
от 25 декабря 2019 года № 30                                                                                                                    "О бюджете сельского поселения 
Шафрановский  сельсовет муниципального района 
Альшеевский район Республики Башкортостан 
на 2020 год и на плановый период 2021 и 2022 годов"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</si>
  <si>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</si>
  <si>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Межбюджетные трансферты общего характера муниципальных образований</t>
  </si>
  <si>
    <t>Прочие межбюджетные трансферты</t>
  </si>
  <si>
    <t>Иные безвозмездные и безвозвратные перечисления</t>
  </si>
  <si>
    <t>99 0 00 74000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</si>
</sst>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view="pageBreakPreview" topLeftCell="A86" zoomScale="85" zoomScaleSheetLayoutView="85" workbookViewId="0">
      <selection activeCell="K5" sqref="J5:K5"/>
    </sheetView>
  </sheetViews>
  <sheetFormatPr defaultRowHeight="15"/>
  <cols>
    <col min="1" max="1" width="44.42578125" style="27" customWidth="1"/>
    <col min="2" max="2" width="9.140625" style="1"/>
    <col min="3" max="3" width="16.28515625" customWidth="1"/>
    <col min="4" max="4" width="7.7109375" customWidth="1"/>
    <col min="5" max="5" width="16.42578125" style="13" customWidth="1"/>
    <col min="6" max="6" width="11.42578125" bestFit="1" customWidth="1"/>
  </cols>
  <sheetData>
    <row r="1" spans="1:6" ht="184.5" customHeight="1">
      <c r="A1" s="54" t="s">
        <v>78</v>
      </c>
      <c r="B1" s="54"/>
      <c r="C1" s="54"/>
      <c r="D1" s="54"/>
      <c r="E1" s="54"/>
    </row>
    <row r="2" spans="1:6" ht="66" customHeight="1">
      <c r="A2" s="55" t="s">
        <v>75</v>
      </c>
      <c r="B2" s="55"/>
      <c r="C2" s="55"/>
      <c r="D2" s="55"/>
      <c r="E2" s="55"/>
    </row>
    <row r="3" spans="1:6" ht="14.25" customHeight="1" thickBot="1"/>
    <row r="4" spans="1:6" ht="16.5">
      <c r="A4" s="5"/>
      <c r="B4" s="6"/>
      <c r="C4" s="6"/>
      <c r="D4" s="6"/>
      <c r="E4" s="14"/>
    </row>
    <row r="5" spans="1:6" ht="17.25" thickBot="1">
      <c r="A5" s="7" t="s">
        <v>0</v>
      </c>
      <c r="B5" s="8" t="s">
        <v>33</v>
      </c>
      <c r="C5" s="8" t="s">
        <v>34</v>
      </c>
      <c r="D5" s="8" t="s">
        <v>1</v>
      </c>
      <c r="E5" s="15" t="s">
        <v>32</v>
      </c>
      <c r="F5" s="2"/>
    </row>
    <row r="6" spans="1:6" ht="20.25" customHeight="1" thickBot="1">
      <c r="A6" s="16" t="s">
        <v>35</v>
      </c>
      <c r="B6" s="18"/>
      <c r="C6" s="18"/>
      <c r="D6" s="18"/>
      <c r="E6" s="19">
        <f>E7+E19+E24+E35+E49+E30</f>
        <v>9894522.3300000001</v>
      </c>
    </row>
    <row r="7" spans="1:6" ht="17.25" thickBot="1">
      <c r="A7" s="16" t="s">
        <v>36</v>
      </c>
      <c r="B7" s="20"/>
      <c r="C7" s="20"/>
      <c r="D7" s="20"/>
      <c r="E7" s="19">
        <f>E8</f>
        <v>3564045.54</v>
      </c>
    </row>
    <row r="8" spans="1:6" ht="17.25" thickBot="1">
      <c r="A8" s="21" t="s">
        <v>2</v>
      </c>
      <c r="B8" s="18">
        <v>791</v>
      </c>
      <c r="C8" s="18" t="s">
        <v>17</v>
      </c>
      <c r="D8" s="18"/>
      <c r="E8" s="22">
        <f>E10+E11</f>
        <v>3564045.54</v>
      </c>
    </row>
    <row r="9" spans="1:6" ht="17.25" thickBot="1">
      <c r="A9" s="21" t="s">
        <v>3</v>
      </c>
      <c r="B9" s="18">
        <v>791</v>
      </c>
      <c r="C9" s="18" t="s">
        <v>18</v>
      </c>
      <c r="D9" s="18"/>
      <c r="E9" s="22">
        <f>E10</f>
        <v>838000</v>
      </c>
    </row>
    <row r="10" spans="1:6" ht="66.75" thickBot="1">
      <c r="A10" s="21" t="s">
        <v>4</v>
      </c>
      <c r="B10" s="18">
        <v>791</v>
      </c>
      <c r="C10" s="18" t="s">
        <v>18</v>
      </c>
      <c r="D10" s="18">
        <v>100</v>
      </c>
      <c r="E10" s="22">
        <v>838000</v>
      </c>
    </row>
    <row r="11" spans="1:6" ht="17.25" thickBot="1">
      <c r="A11" s="21" t="s">
        <v>5</v>
      </c>
      <c r="B11" s="18">
        <v>791</v>
      </c>
      <c r="C11" s="18" t="s">
        <v>19</v>
      </c>
      <c r="D11" s="18"/>
      <c r="E11" s="22">
        <f>E12+E13+E14+E15+E17</f>
        <v>2726045.54</v>
      </c>
    </row>
    <row r="12" spans="1:6" ht="42" customHeight="1" thickBot="1">
      <c r="A12" s="21" t="s">
        <v>4</v>
      </c>
      <c r="B12" s="18">
        <v>791</v>
      </c>
      <c r="C12" s="18" t="s">
        <v>19</v>
      </c>
      <c r="D12" s="18">
        <v>100</v>
      </c>
      <c r="E12" s="22">
        <f>1464934.71+443000</f>
        <v>1907934.71</v>
      </c>
    </row>
    <row r="13" spans="1:6" ht="33.75" thickBot="1">
      <c r="A13" s="21" t="s">
        <v>6</v>
      </c>
      <c r="B13" s="18">
        <v>791</v>
      </c>
      <c r="C13" s="18" t="s">
        <v>19</v>
      </c>
      <c r="D13" s="18">
        <v>200</v>
      </c>
      <c r="E13" s="22">
        <f>54000+5000+5000+51500+2000+344230.97+8300+4295.64+14600+8000+188418.93+4700+1065.29</f>
        <v>691110.83000000007</v>
      </c>
    </row>
    <row r="14" spans="1:6" ht="17.25" thickBot="1">
      <c r="A14" s="21" t="s">
        <v>7</v>
      </c>
      <c r="B14" s="18">
        <v>791</v>
      </c>
      <c r="C14" s="18" t="s">
        <v>19</v>
      </c>
      <c r="D14" s="18">
        <v>800</v>
      </c>
      <c r="E14" s="22">
        <f>54000+2800+138.5+61.5</f>
        <v>57000</v>
      </c>
    </row>
    <row r="15" spans="1:6" s="3" customFormat="1" ht="66.75" thickBot="1">
      <c r="A15" s="10" t="s">
        <v>42</v>
      </c>
      <c r="B15" s="23" t="s">
        <v>37</v>
      </c>
      <c r="C15" s="18" t="s">
        <v>20</v>
      </c>
      <c r="D15" s="18"/>
      <c r="E15" s="22">
        <f>E16</f>
        <v>60000</v>
      </c>
    </row>
    <row r="16" spans="1:6" s="3" customFormat="1" ht="33.75" thickBot="1">
      <c r="A16" s="21" t="s">
        <v>6</v>
      </c>
      <c r="B16" s="23" t="s">
        <v>37</v>
      </c>
      <c r="C16" s="18" t="s">
        <v>20</v>
      </c>
      <c r="D16" s="18">
        <v>200</v>
      </c>
      <c r="E16" s="22">
        <f>40000+20000</f>
        <v>60000</v>
      </c>
    </row>
    <row r="17" spans="1:5" ht="33.75" thickBot="1">
      <c r="A17" s="24" t="s">
        <v>8</v>
      </c>
      <c r="B17" s="18">
        <v>791</v>
      </c>
      <c r="C17" s="18" t="s">
        <v>21</v>
      </c>
      <c r="D17" s="18"/>
      <c r="E17" s="22">
        <v>10000</v>
      </c>
    </row>
    <row r="18" spans="1:5" ht="17.25" thickBot="1">
      <c r="A18" s="24" t="s">
        <v>7</v>
      </c>
      <c r="B18" s="18">
        <v>791</v>
      </c>
      <c r="C18" s="18" t="s">
        <v>21</v>
      </c>
      <c r="D18" s="18">
        <v>800</v>
      </c>
      <c r="E18" s="22">
        <v>10000</v>
      </c>
    </row>
    <row r="19" spans="1:5" ht="17.25" thickBot="1">
      <c r="A19" s="25" t="s">
        <v>9</v>
      </c>
      <c r="B19" s="20"/>
      <c r="C19" s="20"/>
      <c r="D19" s="20"/>
      <c r="E19" s="19">
        <f>E20</f>
        <v>326500</v>
      </c>
    </row>
    <row r="20" spans="1:5" ht="17.25" thickBot="1">
      <c r="A20" s="21" t="s">
        <v>2</v>
      </c>
      <c r="B20" s="18">
        <v>791</v>
      </c>
      <c r="C20" s="20"/>
      <c r="D20" s="20"/>
      <c r="E20" s="22">
        <f>E21</f>
        <v>326500</v>
      </c>
    </row>
    <row r="21" spans="1:5" ht="50.25" thickBot="1">
      <c r="A21" s="24" t="s">
        <v>10</v>
      </c>
      <c r="B21" s="18">
        <v>791</v>
      </c>
      <c r="C21" s="18" t="s">
        <v>22</v>
      </c>
      <c r="D21" s="18"/>
      <c r="E21" s="22">
        <f>E22+E23</f>
        <v>326500</v>
      </c>
    </row>
    <row r="22" spans="1:5" ht="66.75" thickBot="1">
      <c r="A22" s="21" t="s">
        <v>4</v>
      </c>
      <c r="B22" s="18">
        <v>791</v>
      </c>
      <c r="C22" s="18" t="s">
        <v>22</v>
      </c>
      <c r="D22" s="18">
        <v>100</v>
      </c>
      <c r="E22" s="22">
        <f>241500+73000</f>
        <v>314500</v>
      </c>
    </row>
    <row r="23" spans="1:5" ht="33.75" thickBot="1">
      <c r="A23" s="24" t="s">
        <v>6</v>
      </c>
      <c r="B23" s="18">
        <v>791</v>
      </c>
      <c r="C23" s="18" t="s">
        <v>22</v>
      </c>
      <c r="D23" s="18">
        <v>200</v>
      </c>
      <c r="E23" s="22">
        <f>2000+4000+6000</f>
        <v>12000</v>
      </c>
    </row>
    <row r="24" spans="1:5" s="17" customFormat="1" ht="17.25" thickBot="1">
      <c r="A24" s="16" t="s">
        <v>48</v>
      </c>
      <c r="B24" s="31">
        <v>791</v>
      </c>
      <c r="C24" s="31"/>
      <c r="D24" s="31"/>
      <c r="E24" s="19">
        <f>E25</f>
        <v>308400</v>
      </c>
    </row>
    <row r="25" spans="1:5" s="17" customFormat="1" ht="33.75" thickBot="1">
      <c r="A25" s="21" t="s">
        <v>47</v>
      </c>
      <c r="B25" s="30">
        <v>791</v>
      </c>
      <c r="C25" s="30" t="s">
        <v>17</v>
      </c>
      <c r="D25" s="30"/>
      <c r="E25" s="32">
        <f>E27+E29</f>
        <v>308400</v>
      </c>
    </row>
    <row r="26" spans="1:5" s="17" customFormat="1" ht="33.75" thickBot="1">
      <c r="A26" s="47" t="s">
        <v>72</v>
      </c>
      <c r="B26" s="42">
        <v>791</v>
      </c>
      <c r="C26" s="9" t="s">
        <v>73</v>
      </c>
      <c r="D26" s="9"/>
      <c r="E26" s="39">
        <f>E27</f>
        <v>8400</v>
      </c>
    </row>
    <row r="27" spans="1:5" s="17" customFormat="1" ht="33.75" thickBot="1">
      <c r="A27" s="43" t="s">
        <v>6</v>
      </c>
      <c r="B27" s="42">
        <v>791</v>
      </c>
      <c r="C27" s="9" t="s">
        <v>73</v>
      </c>
      <c r="D27" s="9">
        <v>200</v>
      </c>
      <c r="E27" s="39">
        <v>8400</v>
      </c>
    </row>
    <row r="28" spans="1:5" s="17" customFormat="1" ht="138" customHeight="1" thickBot="1">
      <c r="A28" s="21" t="s">
        <v>46</v>
      </c>
      <c r="B28" s="28">
        <v>791</v>
      </c>
      <c r="C28" s="28" t="s">
        <v>41</v>
      </c>
      <c r="D28" s="28"/>
      <c r="E28" s="29">
        <f>E29</f>
        <v>300000</v>
      </c>
    </row>
    <row r="29" spans="1:5" s="17" customFormat="1" ht="33.75" thickBot="1">
      <c r="A29" s="21" t="s">
        <v>6</v>
      </c>
      <c r="B29" s="28">
        <v>791</v>
      </c>
      <c r="C29" s="28" t="s">
        <v>41</v>
      </c>
      <c r="D29" s="28">
        <v>200</v>
      </c>
      <c r="E29" s="29">
        <v>300000</v>
      </c>
    </row>
    <row r="30" spans="1:5" s="17" customFormat="1" ht="50.25" thickBot="1">
      <c r="A30" s="16" t="s">
        <v>80</v>
      </c>
      <c r="B30" s="52"/>
      <c r="C30" s="52"/>
      <c r="D30" s="52"/>
      <c r="E30" s="19">
        <f>E31</f>
        <v>1010500</v>
      </c>
    </row>
    <row r="31" spans="1:5" s="17" customFormat="1" ht="17.25" thickBot="1">
      <c r="A31" s="21" t="s">
        <v>81</v>
      </c>
      <c r="B31" s="52">
        <v>791</v>
      </c>
      <c r="D31" s="52"/>
      <c r="E31" s="50">
        <f>E32</f>
        <v>1010500</v>
      </c>
    </row>
    <row r="32" spans="1:5" s="17" customFormat="1" ht="17.25" thickBot="1">
      <c r="A32" s="21" t="s">
        <v>2</v>
      </c>
      <c r="B32" s="52">
        <v>791</v>
      </c>
      <c r="C32" s="52" t="s">
        <v>17</v>
      </c>
      <c r="D32" s="52"/>
      <c r="E32" s="50">
        <f>E33</f>
        <v>1010500</v>
      </c>
    </row>
    <row r="33" spans="1:5" s="62" customFormat="1" ht="33.75" thickBot="1">
      <c r="A33" s="21" t="s">
        <v>82</v>
      </c>
      <c r="B33" s="52">
        <v>791</v>
      </c>
      <c r="C33" s="61" t="s">
        <v>83</v>
      </c>
      <c r="D33" s="52"/>
      <c r="E33" s="50">
        <f>E34</f>
        <v>1010500</v>
      </c>
    </row>
    <row r="34" spans="1:5" s="17" customFormat="1" ht="17.25" thickBot="1">
      <c r="A34" s="21" t="s">
        <v>74</v>
      </c>
      <c r="B34" s="42">
        <v>791</v>
      </c>
      <c r="C34" s="42" t="s">
        <v>41</v>
      </c>
      <c r="D34" s="42">
        <v>500</v>
      </c>
      <c r="E34" s="45">
        <v>1010500</v>
      </c>
    </row>
    <row r="35" spans="1:5" ht="17.25" thickBot="1">
      <c r="A35" s="25" t="s">
        <v>11</v>
      </c>
      <c r="B35" s="18"/>
      <c r="C35" s="18"/>
      <c r="D35" s="18"/>
      <c r="E35" s="19">
        <f>E40+E39</f>
        <v>1398146.69</v>
      </c>
    </row>
    <row r="36" spans="1:5" s="17" customFormat="1" ht="66.75" thickBot="1">
      <c r="A36" s="53" t="s">
        <v>79</v>
      </c>
      <c r="B36" s="52">
        <v>791</v>
      </c>
      <c r="C36" s="51" t="s">
        <v>59</v>
      </c>
      <c r="D36" s="46"/>
      <c r="E36" s="19">
        <f>E37</f>
        <v>99152.97</v>
      </c>
    </row>
    <row r="37" spans="1:5" s="17" customFormat="1" ht="33.75" thickBot="1">
      <c r="A37" s="44" t="s">
        <v>57</v>
      </c>
      <c r="B37" s="40">
        <v>791</v>
      </c>
      <c r="C37" s="40" t="s">
        <v>59</v>
      </c>
      <c r="D37" s="40"/>
      <c r="E37" s="45">
        <f>E38</f>
        <v>99152.97</v>
      </c>
    </row>
    <row r="38" spans="1:5" s="17" customFormat="1" ht="17.25" thickBot="1">
      <c r="A38" s="44" t="s">
        <v>58</v>
      </c>
      <c r="B38" s="40">
        <v>791</v>
      </c>
      <c r="C38" s="40" t="s">
        <v>60</v>
      </c>
      <c r="D38" s="40"/>
      <c r="E38" s="45">
        <f>E39</f>
        <v>99152.97</v>
      </c>
    </row>
    <row r="39" spans="1:5" s="17" customFormat="1" ht="33.75" thickBot="1">
      <c r="A39" s="41" t="s">
        <v>6</v>
      </c>
      <c r="B39" s="40">
        <v>791</v>
      </c>
      <c r="C39" s="40" t="s">
        <v>60</v>
      </c>
      <c r="D39" s="40">
        <v>200</v>
      </c>
      <c r="E39" s="45">
        <f>63152.97+36000</f>
        <v>99152.97</v>
      </c>
    </row>
    <row r="40" spans="1:5" ht="33.75" thickBot="1">
      <c r="A40" s="21" t="s">
        <v>38</v>
      </c>
      <c r="B40" s="18">
        <v>791</v>
      </c>
      <c r="C40" s="18"/>
      <c r="D40" s="18"/>
      <c r="E40" s="22">
        <f>E44+E48+E46</f>
        <v>1298993.72</v>
      </c>
    </row>
    <row r="41" spans="1:5" ht="116.25" thickBot="1">
      <c r="A41" s="21" t="s">
        <v>76</v>
      </c>
      <c r="B41" s="18">
        <v>791</v>
      </c>
      <c r="C41" s="18" t="s">
        <v>23</v>
      </c>
      <c r="D41" s="18"/>
      <c r="E41" s="22">
        <f>E42</f>
        <v>1188993.72</v>
      </c>
    </row>
    <row r="42" spans="1:5" ht="83.25" thickBot="1">
      <c r="A42" s="21" t="s">
        <v>12</v>
      </c>
      <c r="B42" s="18">
        <v>791</v>
      </c>
      <c r="C42" s="18" t="s">
        <v>24</v>
      </c>
      <c r="D42" s="18"/>
      <c r="E42" s="22">
        <f>E43</f>
        <v>1188993.72</v>
      </c>
    </row>
    <row r="43" spans="1:5" ht="83.25" thickBot="1">
      <c r="A43" s="21" t="s">
        <v>13</v>
      </c>
      <c r="B43" s="18">
        <v>791</v>
      </c>
      <c r="C43" s="18" t="s">
        <v>25</v>
      </c>
      <c r="D43" s="18"/>
      <c r="E43" s="22">
        <f>E44</f>
        <v>1188993.72</v>
      </c>
    </row>
    <row r="44" spans="1:5" ht="33.75" thickBot="1">
      <c r="A44" s="21" t="s">
        <v>6</v>
      </c>
      <c r="B44" s="18">
        <v>791</v>
      </c>
      <c r="C44" s="18" t="s">
        <v>25</v>
      </c>
      <c r="D44" s="18">
        <v>200</v>
      </c>
      <c r="E44" s="22">
        <f>753993.72+400000+35000</f>
        <v>1188993.72</v>
      </c>
    </row>
    <row r="45" spans="1:5" s="17" customFormat="1" ht="69.75" customHeight="1" thickBot="1">
      <c r="A45" s="21" t="s">
        <v>13</v>
      </c>
      <c r="B45" s="28">
        <v>791</v>
      </c>
      <c r="C45" s="28" t="s">
        <v>39</v>
      </c>
      <c r="D45" s="28"/>
      <c r="E45" s="29">
        <f>E46</f>
        <v>110000</v>
      </c>
    </row>
    <row r="46" spans="1:5" s="17" customFormat="1" ht="42" customHeight="1" thickBot="1">
      <c r="A46" s="21" t="s">
        <v>6</v>
      </c>
      <c r="B46" s="28">
        <v>791</v>
      </c>
      <c r="C46" s="28" t="s">
        <v>39</v>
      </c>
      <c r="D46" s="28">
        <v>200</v>
      </c>
      <c r="E46" s="29">
        <f>110000</f>
        <v>110000</v>
      </c>
    </row>
    <row r="47" spans="1:5" s="4" customFormat="1" ht="66.75" hidden="1" thickBot="1">
      <c r="A47" s="21" t="s">
        <v>43</v>
      </c>
      <c r="B47" s="23" t="s">
        <v>37</v>
      </c>
      <c r="C47" s="18" t="s">
        <v>26</v>
      </c>
      <c r="D47" s="18"/>
      <c r="E47" s="22"/>
    </row>
    <row r="48" spans="1:5" s="4" customFormat="1" ht="33.75" hidden="1" thickBot="1">
      <c r="A48" s="21" t="s">
        <v>6</v>
      </c>
      <c r="B48" s="23" t="s">
        <v>37</v>
      </c>
      <c r="C48" s="18" t="s">
        <v>26</v>
      </c>
      <c r="D48" s="18">
        <v>200</v>
      </c>
      <c r="E48" s="22"/>
    </row>
    <row r="49" spans="1:5" ht="17.25" thickBot="1">
      <c r="A49" s="16" t="s">
        <v>14</v>
      </c>
      <c r="B49" s="18">
        <v>791</v>
      </c>
      <c r="C49" s="20"/>
      <c r="D49" s="20"/>
      <c r="E49" s="19">
        <f>E62+E59+E53-7356</f>
        <v>3286930.1</v>
      </c>
    </row>
    <row r="50" spans="1:5" ht="116.25" thickBot="1">
      <c r="A50" s="21" t="s">
        <v>77</v>
      </c>
      <c r="B50" s="18">
        <v>791</v>
      </c>
      <c r="C50" s="18" t="s">
        <v>27</v>
      </c>
      <c r="D50" s="18"/>
      <c r="E50" s="29">
        <f>E54</f>
        <v>482644</v>
      </c>
    </row>
    <row r="51" spans="1:5" s="17" customFormat="1" ht="17.25" thickBot="1">
      <c r="A51" s="43" t="s">
        <v>61</v>
      </c>
      <c r="B51" s="42">
        <v>791</v>
      </c>
      <c r="C51" s="9" t="s">
        <v>63</v>
      </c>
      <c r="D51" s="9"/>
      <c r="E51" s="39">
        <f>E52</f>
        <v>3204.36</v>
      </c>
    </row>
    <row r="52" spans="1:5" s="17" customFormat="1" ht="66.75" thickBot="1">
      <c r="A52" s="43" t="s">
        <v>62</v>
      </c>
      <c r="B52" s="42">
        <v>791</v>
      </c>
      <c r="C52" s="9" t="s">
        <v>64</v>
      </c>
      <c r="D52" s="9"/>
      <c r="E52" s="39">
        <f>E53</f>
        <v>3204.36</v>
      </c>
    </row>
    <row r="53" spans="1:5" s="17" customFormat="1" ht="33.75" thickBot="1">
      <c r="A53" s="43" t="s">
        <v>6</v>
      </c>
      <c r="B53" s="42">
        <v>791</v>
      </c>
      <c r="C53" s="9" t="s">
        <v>64</v>
      </c>
      <c r="D53" s="9">
        <v>200</v>
      </c>
      <c r="E53" s="39">
        <f>3204.36</f>
        <v>3204.36</v>
      </c>
    </row>
    <row r="54" spans="1:5" ht="18.75" customHeight="1" thickBot="1">
      <c r="A54" s="41" t="s">
        <v>52</v>
      </c>
      <c r="B54" s="18">
        <v>791</v>
      </c>
      <c r="C54" s="9" t="s">
        <v>27</v>
      </c>
      <c r="D54" s="35"/>
      <c r="E54" s="39">
        <f>E57+E59+E61</f>
        <v>482644</v>
      </c>
    </row>
    <row r="55" spans="1:5" ht="50.25" thickBot="1">
      <c r="A55" s="41" t="s">
        <v>53</v>
      </c>
      <c r="B55" s="33"/>
      <c r="C55" s="9" t="s">
        <v>55</v>
      </c>
      <c r="D55" s="35"/>
      <c r="E55" s="39">
        <f>E57+E59+E61</f>
        <v>482644</v>
      </c>
    </row>
    <row r="56" spans="1:5" s="17" customFormat="1" ht="33.75" thickBot="1">
      <c r="A56" s="43" t="s">
        <v>54</v>
      </c>
      <c r="B56" s="42">
        <v>791</v>
      </c>
      <c r="C56" s="9" t="s">
        <v>65</v>
      </c>
      <c r="D56" s="9"/>
      <c r="E56" s="39">
        <f>E57</f>
        <v>357644</v>
      </c>
    </row>
    <row r="57" spans="1:5" s="17" customFormat="1" ht="33.75" thickBot="1">
      <c r="A57" s="43" t="s">
        <v>6</v>
      </c>
      <c r="B57" s="42">
        <v>791</v>
      </c>
      <c r="C57" s="9" t="s">
        <v>65</v>
      </c>
      <c r="D57" s="9">
        <v>200</v>
      </c>
      <c r="E57" s="39">
        <f>200000+88644+69000</f>
        <v>357644</v>
      </c>
    </row>
    <row r="58" spans="1:5" ht="33.75" hidden="1" thickBot="1">
      <c r="A58" s="41" t="s">
        <v>54</v>
      </c>
      <c r="B58" s="18">
        <v>791</v>
      </c>
      <c r="C58" s="9" t="s">
        <v>56</v>
      </c>
      <c r="D58" s="35"/>
      <c r="E58" s="39">
        <f>E59</f>
        <v>0</v>
      </c>
    </row>
    <row r="59" spans="1:5" s="17" customFormat="1" ht="33.75" hidden="1" thickBot="1">
      <c r="A59" s="41" t="s">
        <v>6</v>
      </c>
      <c r="B59" s="40"/>
      <c r="C59" s="9" t="s">
        <v>56</v>
      </c>
      <c r="D59" s="9">
        <v>200</v>
      </c>
      <c r="E59" s="39"/>
    </row>
    <row r="60" spans="1:5" s="17" customFormat="1" ht="66.75" thickBot="1">
      <c r="A60" s="47" t="s">
        <v>43</v>
      </c>
      <c r="B60" s="42"/>
      <c r="C60" s="9" t="s">
        <v>66</v>
      </c>
      <c r="D60" s="9"/>
      <c r="E60" s="39">
        <f>E61</f>
        <v>125000</v>
      </c>
    </row>
    <row r="61" spans="1:5" s="17" customFormat="1" ht="33.75" thickBot="1">
      <c r="A61" s="47" t="s">
        <v>6</v>
      </c>
      <c r="B61" s="42"/>
      <c r="C61" s="9" t="s">
        <v>66</v>
      </c>
      <c r="D61" s="9">
        <v>200</v>
      </c>
      <c r="E61" s="39">
        <v>125000</v>
      </c>
    </row>
    <row r="62" spans="1:5" ht="17.25" thickBot="1">
      <c r="A62" s="21" t="s">
        <v>15</v>
      </c>
      <c r="B62" s="18">
        <v>791</v>
      </c>
      <c r="C62" s="26"/>
      <c r="D62" s="20"/>
      <c r="E62" s="29">
        <f>E63+E72</f>
        <v>3291081.74</v>
      </c>
    </row>
    <row r="63" spans="1:5" ht="17.25" customHeight="1" thickBot="1">
      <c r="A63" s="59" t="s">
        <v>45</v>
      </c>
      <c r="B63" s="56">
        <v>791</v>
      </c>
      <c r="C63" s="56" t="s">
        <v>28</v>
      </c>
      <c r="D63" s="57"/>
      <c r="E63" s="58">
        <f>E66+E67+E69+E72+E78+E80+E74+E76</f>
        <v>2801081.74</v>
      </c>
    </row>
    <row r="64" spans="1:5" ht="32.25" customHeight="1" thickBot="1">
      <c r="A64" s="60"/>
      <c r="B64" s="56"/>
      <c r="C64" s="56"/>
      <c r="D64" s="57"/>
      <c r="E64" s="58"/>
    </row>
    <row r="65" spans="1:5" ht="33.75" thickBot="1">
      <c r="A65" s="21" t="s">
        <v>16</v>
      </c>
      <c r="B65" s="18">
        <v>791</v>
      </c>
      <c r="C65" s="18" t="s">
        <v>29</v>
      </c>
      <c r="D65" s="18"/>
      <c r="E65" s="22">
        <f>E66+E67</f>
        <v>704221.74</v>
      </c>
    </row>
    <row r="66" spans="1:5" ht="33.75" thickBot="1">
      <c r="A66" s="21" t="s">
        <v>6</v>
      </c>
      <c r="B66" s="18">
        <v>791</v>
      </c>
      <c r="C66" s="18" t="s">
        <v>29</v>
      </c>
      <c r="D66" s="18">
        <v>200</v>
      </c>
      <c r="E66" s="22">
        <f>60000+1200+178977+295080.74+9426.26+70300+55673+30564.74</f>
        <v>701221.74</v>
      </c>
    </row>
    <row r="67" spans="1:5" s="17" customFormat="1" ht="19.5" thickBot="1">
      <c r="A67" s="34" t="s">
        <v>7</v>
      </c>
      <c r="B67" s="9"/>
      <c r="C67" s="40" t="s">
        <v>29</v>
      </c>
      <c r="D67" s="9">
        <v>800</v>
      </c>
      <c r="E67" s="12">
        <f>3000</f>
        <v>3000</v>
      </c>
    </row>
    <row r="68" spans="1:5" s="17" customFormat="1" ht="66.75" thickBot="1">
      <c r="A68" s="10" t="s">
        <v>42</v>
      </c>
      <c r="B68" s="11" t="s">
        <v>37</v>
      </c>
      <c r="C68" s="9" t="s">
        <v>30</v>
      </c>
      <c r="D68" s="9"/>
      <c r="E68" s="12">
        <f>E69</f>
        <v>10000</v>
      </c>
    </row>
    <row r="69" spans="1:5" s="17" customFormat="1" ht="33.75" thickBot="1">
      <c r="A69" s="21" t="s">
        <v>6</v>
      </c>
      <c r="B69" s="11" t="s">
        <v>37</v>
      </c>
      <c r="C69" s="9" t="s">
        <v>30</v>
      </c>
      <c r="D69" s="9">
        <v>200</v>
      </c>
      <c r="E69" s="12">
        <v>10000</v>
      </c>
    </row>
    <row r="70" spans="1:5" ht="33.75" hidden="1" thickBot="1">
      <c r="A70" s="21" t="s">
        <v>44</v>
      </c>
      <c r="B70" s="18">
        <v>791</v>
      </c>
      <c r="C70" s="28" t="s">
        <v>40</v>
      </c>
      <c r="D70" s="18"/>
      <c r="E70" s="22"/>
    </row>
    <row r="71" spans="1:5" ht="33.75" hidden="1" thickBot="1">
      <c r="A71" s="21" t="s">
        <v>6</v>
      </c>
      <c r="B71" s="18">
        <v>791</v>
      </c>
      <c r="C71" s="28" t="s">
        <v>40</v>
      </c>
      <c r="D71" s="18">
        <v>200</v>
      </c>
      <c r="E71" s="22"/>
    </row>
    <row r="72" spans="1:5" s="17" customFormat="1" ht="71.25" customHeight="1" thickBot="1">
      <c r="A72" s="21" t="s">
        <v>13</v>
      </c>
      <c r="B72" s="28">
        <v>791</v>
      </c>
      <c r="C72" s="28" t="s">
        <v>31</v>
      </c>
      <c r="D72" s="28">
        <v>200</v>
      </c>
      <c r="E72" s="29">
        <f>350000+140000</f>
        <v>490000</v>
      </c>
    </row>
    <row r="73" spans="1:5" s="17" customFormat="1" ht="34.5" customHeight="1" thickBot="1">
      <c r="A73" s="44" t="s">
        <v>44</v>
      </c>
      <c r="B73" s="42">
        <v>791</v>
      </c>
      <c r="C73" s="48" t="s">
        <v>40</v>
      </c>
      <c r="D73" s="48"/>
      <c r="E73" s="49">
        <f>E74</f>
        <v>551180</v>
      </c>
    </row>
    <row r="74" spans="1:5" s="17" customFormat="1" ht="36.75" customHeight="1" thickBot="1">
      <c r="A74" s="47" t="s">
        <v>6</v>
      </c>
      <c r="B74" s="42">
        <v>791</v>
      </c>
      <c r="C74" s="9" t="s">
        <v>40</v>
      </c>
      <c r="D74" s="9">
        <v>200</v>
      </c>
      <c r="E74" s="39">
        <f>43062.94+315793.97+153795.81+38527.28</f>
        <v>551180</v>
      </c>
    </row>
    <row r="75" spans="1:5" s="17" customFormat="1" ht="71.25" customHeight="1" thickBot="1">
      <c r="A75" s="47" t="s">
        <v>43</v>
      </c>
      <c r="B75" s="42">
        <v>791</v>
      </c>
      <c r="C75" s="9" t="s">
        <v>71</v>
      </c>
      <c r="D75" s="9"/>
      <c r="E75" s="39">
        <f>E76</f>
        <v>625680</v>
      </c>
    </row>
    <row r="76" spans="1:5" s="17" customFormat="1" ht="33" customHeight="1" thickBot="1">
      <c r="A76" s="47" t="s">
        <v>6</v>
      </c>
      <c r="B76" s="42">
        <v>791</v>
      </c>
      <c r="C76" s="9" t="s">
        <v>71</v>
      </c>
      <c r="D76" s="9">
        <v>200</v>
      </c>
      <c r="E76" s="39">
        <v>625680</v>
      </c>
    </row>
    <row r="77" spans="1:5" s="17" customFormat="1" ht="71.25" customHeight="1" thickBot="1">
      <c r="A77" s="47" t="s">
        <v>67</v>
      </c>
      <c r="B77" s="42">
        <v>791</v>
      </c>
      <c r="C77" s="9" t="s">
        <v>69</v>
      </c>
      <c r="D77" s="9"/>
      <c r="E77" s="39">
        <f>E78</f>
        <v>270000</v>
      </c>
    </row>
    <row r="78" spans="1:5" s="17" customFormat="1" ht="35.25" customHeight="1" thickBot="1">
      <c r="A78" s="47" t="s">
        <v>6</v>
      </c>
      <c r="B78" s="42">
        <v>791</v>
      </c>
      <c r="C78" s="9" t="s">
        <v>69</v>
      </c>
      <c r="D78" s="9">
        <v>200</v>
      </c>
      <c r="E78" s="39">
        <v>270000</v>
      </c>
    </row>
    <row r="79" spans="1:5" s="17" customFormat="1" ht="71.25" customHeight="1" thickBot="1">
      <c r="A79" s="47" t="s">
        <v>68</v>
      </c>
      <c r="B79" s="42">
        <v>791</v>
      </c>
      <c r="C79" s="9" t="s">
        <v>70</v>
      </c>
      <c r="D79" s="9"/>
      <c r="E79" s="39">
        <f>E80</f>
        <v>150000</v>
      </c>
    </row>
    <row r="80" spans="1:5" s="17" customFormat="1" ht="36" customHeight="1" thickBot="1">
      <c r="A80" s="47" t="s">
        <v>6</v>
      </c>
      <c r="B80" s="42">
        <v>791</v>
      </c>
      <c r="C80" s="9" t="s">
        <v>70</v>
      </c>
      <c r="D80" s="9">
        <v>200</v>
      </c>
      <c r="E80" s="39">
        <v>150000</v>
      </c>
    </row>
    <row r="81" spans="1:5" s="17" customFormat="1" ht="39" hidden="1" customHeight="1" thickBot="1">
      <c r="A81" s="36" t="s">
        <v>49</v>
      </c>
      <c r="B81" s="33">
        <v>791</v>
      </c>
      <c r="C81" s="8"/>
      <c r="D81" s="8"/>
      <c r="E81" s="38">
        <f>E82</f>
        <v>0</v>
      </c>
    </row>
    <row r="82" spans="1:5" s="17" customFormat="1" ht="23.25" hidden="1" customHeight="1" thickBot="1">
      <c r="A82" s="37" t="s">
        <v>50</v>
      </c>
      <c r="B82" s="33">
        <v>791</v>
      </c>
      <c r="C82" s="9" t="s">
        <v>27</v>
      </c>
      <c r="D82" s="9"/>
      <c r="E82" s="39">
        <f>E83</f>
        <v>0</v>
      </c>
    </row>
    <row r="83" spans="1:5" s="17" customFormat="1" ht="154.5" hidden="1" customHeight="1" thickBot="1">
      <c r="A83" s="37" t="s">
        <v>46</v>
      </c>
      <c r="B83" s="33">
        <v>791</v>
      </c>
      <c r="C83" s="9" t="s">
        <v>51</v>
      </c>
      <c r="D83" s="9"/>
      <c r="E83" s="39">
        <f>E84</f>
        <v>0</v>
      </c>
    </row>
    <row r="84" spans="1:5" s="17" customFormat="1" ht="35.25" hidden="1" customHeight="1" thickBot="1">
      <c r="A84" s="34" t="s">
        <v>6</v>
      </c>
      <c r="B84" s="33">
        <v>791</v>
      </c>
      <c r="C84" s="9" t="s">
        <v>51</v>
      </c>
      <c r="D84" s="9">
        <v>200</v>
      </c>
      <c r="E84" s="39"/>
    </row>
    <row r="85" spans="1:5" s="17" customFormat="1" ht="33.75" hidden="1" thickBot="1">
      <c r="A85" s="21" t="s">
        <v>6</v>
      </c>
      <c r="B85" s="30">
        <v>791</v>
      </c>
      <c r="C85" s="30" t="s">
        <v>31</v>
      </c>
      <c r="D85" s="30">
        <v>200</v>
      </c>
      <c r="E85" s="32"/>
    </row>
  </sheetData>
  <mergeCells count="7">
    <mergeCell ref="A1:E1"/>
    <mergeCell ref="A2:E2"/>
    <mergeCell ref="B63:B64"/>
    <mergeCell ref="C63:C64"/>
    <mergeCell ref="D63:D64"/>
    <mergeCell ref="E63:E64"/>
    <mergeCell ref="A63:A64"/>
  </mergeCells>
  <pageMargins left="1.19" right="0.23" top="0.31" bottom="0.24" header="0.31496062992125984" footer="0.2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2020-08-06T11:43:21Z</dcterms:modified>
</cp:coreProperties>
</file>